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8580" activeTab="1"/>
  </bookViews>
  <sheets>
    <sheet name="Parties Poules" sheetId="1" r:id="rId1"/>
    <sheet name="Parties Finales" sheetId="2" r:id="rId2"/>
    <sheet name="Coupe de la Ville" sheetId="3" r:id="rId3"/>
  </sheets>
  <definedNames/>
  <calcPr fullCalcOnLoad="1"/>
</workbook>
</file>

<file path=xl/sharedStrings.xml><?xml version="1.0" encoding="utf-8"?>
<sst xmlns="http://schemas.openxmlformats.org/spreadsheetml/2006/main" count="208" uniqueCount="75">
  <si>
    <t>A</t>
  </si>
  <si>
    <t>B</t>
  </si>
  <si>
    <t>C</t>
  </si>
  <si>
    <t>D</t>
  </si>
  <si>
    <t>FEDERATION FRANCAISE DU SPORT BOULES</t>
  </si>
  <si>
    <t>FINALE</t>
  </si>
  <si>
    <t>score</t>
  </si>
  <si>
    <t>jeux</t>
  </si>
  <si>
    <t>1 / 4 de Finales</t>
  </si>
  <si>
    <t>poules</t>
  </si>
  <si>
    <t>1 / 8 de Finales</t>
  </si>
  <si>
    <t>1 / 2 Finales</t>
  </si>
  <si>
    <t>E</t>
  </si>
  <si>
    <t>Barrage</t>
  </si>
  <si>
    <t>1ère PHASE</t>
  </si>
  <si>
    <t>2ème PHASE</t>
  </si>
  <si>
    <t>3ème PHASE</t>
  </si>
  <si>
    <t>Cadrage</t>
  </si>
  <si>
    <t>Coupe de la Ville</t>
  </si>
  <si>
    <t>OBJAT (19)</t>
  </si>
  <si>
    <t>11-12-13 Septembre 2015</t>
  </si>
  <si>
    <t>CHAMPIONNAT DE FRANCE VETERANS</t>
  </si>
  <si>
    <t>VEN 14H00 - 16H00</t>
  </si>
  <si>
    <t>VEN 16H30 - 18H30</t>
  </si>
  <si>
    <t>SAM 7H30 - 9H30</t>
  </si>
  <si>
    <t>SAM 10H00 - 12H00</t>
  </si>
  <si>
    <t>SAM 14H30 - 16H30</t>
  </si>
  <si>
    <t>SAM 17H00 - 19H00</t>
  </si>
  <si>
    <t>DIM 9H30 - 11H30</t>
  </si>
  <si>
    <t>DIM 15H00 - 17H00</t>
  </si>
  <si>
    <t>Suite à une disqualification, cette poule se retrouve avec 4 équipes, la 1ère phase se déroulera en même temps que la 2ème phase des autres poules.</t>
  </si>
  <si>
    <t>Office</t>
  </si>
  <si>
    <t>LACOURTOISIE Claude (32)</t>
  </si>
  <si>
    <t>BESACIER Henri (69)</t>
  </si>
  <si>
    <t>GINESTE Marcel (07)</t>
  </si>
  <si>
    <t>BUSETTO Pierre (74)</t>
  </si>
  <si>
    <t>SORABELLA Robert (06)</t>
  </si>
  <si>
    <t>LACROIX Guy (01)</t>
  </si>
  <si>
    <t>GAMBARINI Pierre (91)</t>
  </si>
  <si>
    <t>MAYER Didier (39)</t>
  </si>
  <si>
    <t>BOUSQUET Claude (42)</t>
  </si>
  <si>
    <t>Off</t>
  </si>
  <si>
    <t>BERTHELOT Jean (16)</t>
  </si>
  <si>
    <t>DELUCQ André (31)</t>
  </si>
  <si>
    <t>VARENNE Robert (42)</t>
  </si>
  <si>
    <t>EDOUARD André (69)</t>
  </si>
  <si>
    <t>GALLET Jacques (37)</t>
  </si>
  <si>
    <t>GALLION Pierre (01)</t>
  </si>
  <si>
    <t>CONTIGIANI Jules (40/64)</t>
  </si>
  <si>
    <t>LAGOUTTE Serge (69)</t>
  </si>
  <si>
    <t>VERGER Gérard (04/05)</t>
  </si>
  <si>
    <t>TREMOUILLE Jacques (63)</t>
  </si>
  <si>
    <t>ROBIN Roland (26)</t>
  </si>
  <si>
    <t>FONTANA Jean (38)</t>
  </si>
  <si>
    <t>VALADE Jean-Claude (02)</t>
  </si>
  <si>
    <t>BERRUX André (11)</t>
  </si>
  <si>
    <t>PEYRIN Yves (38)</t>
  </si>
  <si>
    <t>TREFOUEL Michel (27)</t>
  </si>
  <si>
    <t>JOURDE Christian (87/23)</t>
  </si>
  <si>
    <t>ROCH Gilbert (01)</t>
  </si>
  <si>
    <t>LAVIER Patrick (21)</t>
  </si>
  <si>
    <t>MOLLARD André (73)</t>
  </si>
  <si>
    <t>CHAMBARD Jacques (71)</t>
  </si>
  <si>
    <t>VISTALLI Jean-Claude (01)</t>
  </si>
  <si>
    <t>GUYOT Roger (69)</t>
  </si>
  <si>
    <t>ROUSSEY Alain (54)</t>
  </si>
  <si>
    <t>PEGOURIE Claude (34)</t>
  </si>
  <si>
    <t>DE NEGRI Gérard (38)</t>
  </si>
  <si>
    <t>GUIGAL Gérard (03)</t>
  </si>
  <si>
    <t>THEVENET Jean (42)</t>
  </si>
  <si>
    <t>GRELAUD Michel (85)</t>
  </si>
  <si>
    <t>CHAMBARD ( 71 )</t>
  </si>
  <si>
    <t>GINESTE ( 07 )</t>
  </si>
  <si>
    <t>BERTHELOT ( 16 )</t>
  </si>
  <si>
    <t>QUARTIER Claude (07)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</si>
</sst>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0" fillId="33" borderId="14" xfId="0" applyFont="1" applyFill="1" applyBorder="1" applyAlignment="1">
      <alignment horizontal="left" vertical="center" wrapText="1"/>
    </xf>
    <xf numFmtId="0" fontId="10" fillId="33" borderId="15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left" vertical="center" wrapText="1"/>
    </xf>
    <xf numFmtId="0" fontId="10" fillId="33" borderId="18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42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5" fillId="0" borderId="45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  <xf numFmtId="0" fontId="9" fillId="34" borderId="55" xfId="0" applyFont="1" applyFill="1" applyBorder="1" applyAlignment="1">
      <alignment horizontal="center" vertical="center" wrapText="1"/>
    </xf>
    <xf numFmtId="0" fontId="9" fillId="34" borderId="56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center" vertical="center" wrapText="1"/>
    </xf>
    <xf numFmtId="0" fontId="4" fillId="34" borderId="52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9"/>
  <sheetViews>
    <sheetView zoomScalePageLayoutView="0" workbookViewId="0" topLeftCell="A13">
      <selection activeCell="E27" sqref="E27"/>
    </sheetView>
  </sheetViews>
  <sheetFormatPr defaultColWidth="11.421875" defaultRowHeight="12.75"/>
  <cols>
    <col min="1" max="1" width="5.7109375" style="1" customWidth="1"/>
    <col min="2" max="2" width="6.28125" style="2" customWidth="1"/>
    <col min="3" max="3" width="1.8515625" style="2" customWidth="1"/>
    <col min="4" max="4" width="27.28125" style="1" customWidth="1"/>
    <col min="5" max="5" width="7.28125" style="1" customWidth="1"/>
    <col min="6" max="6" width="2.7109375" style="2" customWidth="1"/>
    <col min="7" max="7" width="6.28125" style="2" customWidth="1"/>
    <col min="8" max="8" width="27.28125" style="1" customWidth="1"/>
    <col min="9" max="9" width="7.28125" style="1" customWidth="1"/>
    <col min="10" max="10" width="2.7109375" style="1" customWidth="1"/>
    <col min="11" max="11" width="6.28125" style="2" customWidth="1"/>
    <col min="12" max="12" width="27.28125" style="1" customWidth="1"/>
    <col min="13" max="13" width="7.28125" style="1" customWidth="1"/>
    <col min="14" max="16384" width="11.421875" style="1" customWidth="1"/>
  </cols>
  <sheetData>
    <row r="1" spans="2:13" ht="27" customHeight="1" thickBot="1">
      <c r="B1" s="75" t="s">
        <v>4</v>
      </c>
      <c r="C1" s="75"/>
      <c r="D1" s="75"/>
      <c r="E1" s="75"/>
      <c r="F1" s="75"/>
      <c r="G1" s="75"/>
      <c r="H1" s="75"/>
      <c r="I1" s="75"/>
      <c r="J1" s="76"/>
      <c r="K1" s="71" t="s">
        <v>19</v>
      </c>
      <c r="L1" s="72"/>
      <c r="M1" s="73"/>
    </row>
    <row r="2" spans="2:13" ht="27" customHeight="1">
      <c r="B2" s="77" t="s">
        <v>21</v>
      </c>
      <c r="C2" s="77"/>
      <c r="D2" s="77"/>
      <c r="E2" s="77"/>
      <c r="F2" s="77"/>
      <c r="G2" s="77"/>
      <c r="H2" s="77"/>
      <c r="I2" s="77"/>
      <c r="J2" s="77"/>
      <c r="K2" s="74" t="s">
        <v>20</v>
      </c>
      <c r="L2" s="74"/>
      <c r="M2" s="74"/>
    </row>
    <row r="3" spans="6:11" ht="7.5" customHeight="1" thickBot="1">
      <c r="F3" s="1"/>
      <c r="G3" s="1"/>
      <c r="K3" s="1"/>
    </row>
    <row r="4" spans="2:13" ht="18.75" customHeight="1" thickBot="1">
      <c r="B4" s="66" t="s">
        <v>14</v>
      </c>
      <c r="C4" s="67"/>
      <c r="D4" s="67"/>
      <c r="E4" s="68"/>
      <c r="G4" s="66" t="s">
        <v>15</v>
      </c>
      <c r="H4" s="67"/>
      <c r="I4" s="68"/>
      <c r="K4" s="66" t="s">
        <v>16</v>
      </c>
      <c r="L4" s="67"/>
      <c r="M4" s="68"/>
    </row>
    <row r="5" spans="1:13" ht="15" customHeight="1" thickBot="1">
      <c r="A5" s="4" t="s">
        <v>9</v>
      </c>
      <c r="B5" s="4" t="s">
        <v>7</v>
      </c>
      <c r="C5" s="4"/>
      <c r="D5" s="38" t="s">
        <v>22</v>
      </c>
      <c r="E5" s="5" t="s">
        <v>6</v>
      </c>
      <c r="F5" s="4"/>
      <c r="G5" s="4"/>
      <c r="H5" s="38" t="s">
        <v>23</v>
      </c>
      <c r="I5" s="5"/>
      <c r="K5" s="4"/>
      <c r="L5" s="38" t="s">
        <v>24</v>
      </c>
      <c r="M5" s="5"/>
    </row>
    <row r="6" spans="1:14" ht="19.5" customHeight="1">
      <c r="A6" s="78">
        <v>1</v>
      </c>
      <c r="B6" s="69">
        <v>1</v>
      </c>
      <c r="C6" s="20" t="s">
        <v>0</v>
      </c>
      <c r="D6" s="45" t="s">
        <v>32</v>
      </c>
      <c r="E6" s="16">
        <v>13</v>
      </c>
      <c r="F6" s="3"/>
      <c r="G6" s="64">
        <v>3</v>
      </c>
      <c r="H6" s="45" t="str">
        <f>D10</f>
        <v>BUSETTO Pierre (74)</v>
      </c>
      <c r="I6" s="16">
        <v>9</v>
      </c>
      <c r="J6" s="11"/>
      <c r="K6" s="64">
        <v>9</v>
      </c>
      <c r="L6" s="50" t="str">
        <f>H10</f>
        <v>SORABELLA Robert (06)</v>
      </c>
      <c r="M6" s="16">
        <v>10</v>
      </c>
      <c r="N6" s="9"/>
    </row>
    <row r="7" spans="1:14" ht="19.5" customHeight="1" thickBot="1">
      <c r="A7" s="79"/>
      <c r="B7" s="70"/>
      <c r="C7" s="21" t="s">
        <v>1</v>
      </c>
      <c r="D7" s="46" t="s">
        <v>33</v>
      </c>
      <c r="E7" s="23">
        <v>0</v>
      </c>
      <c r="F7" s="3"/>
      <c r="G7" s="65"/>
      <c r="H7" s="48" t="str">
        <f>IF(AND(E6&gt;E7,E8&gt;E9),D8,IF(AND(E7&gt;E6,E9&gt;E8),D9,IF(AND(E6&gt;E7,E9&gt;E8),D6,IF(AND(E7&gt;E6,E8&gt;E9),D7,""))))</f>
        <v>LACOURTOISIE Claude (32)</v>
      </c>
      <c r="I7" s="23">
        <v>8</v>
      </c>
      <c r="J7" s="11"/>
      <c r="K7" s="65"/>
      <c r="L7" s="51" t="str">
        <f>IF(I6&gt;I7,H6,IF(I7&gt;I6,H7,""))</f>
        <v>BUSETTO Pierre (74)</v>
      </c>
      <c r="M7" s="23">
        <v>13</v>
      </c>
      <c r="N7" s="9"/>
    </row>
    <row r="8" spans="1:14" ht="19.5" customHeight="1">
      <c r="A8" s="79"/>
      <c r="B8" s="69">
        <v>2</v>
      </c>
      <c r="C8" s="24" t="s">
        <v>2</v>
      </c>
      <c r="D8" s="45" t="s">
        <v>34</v>
      </c>
      <c r="E8" s="16">
        <v>9</v>
      </c>
      <c r="F8" s="3"/>
      <c r="G8" s="64">
        <v>4</v>
      </c>
      <c r="H8" s="45" t="str">
        <f>IF(E6&gt;E7,D7,IF(E7&gt;E6,D6,""))</f>
        <v>BESACIER Henri (69)</v>
      </c>
      <c r="I8" s="16">
        <v>3</v>
      </c>
      <c r="J8" s="11"/>
      <c r="K8" s="64">
        <v>10</v>
      </c>
      <c r="L8" s="52" t="str">
        <f>IF(I6&gt;I7,H7,IF(I7&gt;I6,H6,""))</f>
        <v>LACOURTOISIE Claude (32)</v>
      </c>
      <c r="M8" s="16">
        <v>0</v>
      </c>
      <c r="N8" s="9"/>
    </row>
    <row r="9" spans="1:14" ht="19.5" customHeight="1" thickBot="1">
      <c r="A9" s="79"/>
      <c r="B9" s="70"/>
      <c r="C9" s="25" t="s">
        <v>3</v>
      </c>
      <c r="D9" s="41" t="s">
        <v>36</v>
      </c>
      <c r="E9" s="26">
        <v>13</v>
      </c>
      <c r="F9" s="3"/>
      <c r="G9" s="65"/>
      <c r="H9" s="49" t="str">
        <f>IF(E8&gt;E9,D9,IF(E9&gt;E8,D8,""))</f>
        <v>GINESTE Marcel (07)</v>
      </c>
      <c r="I9" s="26">
        <v>13</v>
      </c>
      <c r="J9" s="11"/>
      <c r="K9" s="65"/>
      <c r="L9" s="53" t="str">
        <f>IF(I8&gt;I9,H8,IF(I9&gt;I8,H9,""))</f>
        <v>GINESTE Marcel (07)</v>
      </c>
      <c r="M9" s="26">
        <v>13</v>
      </c>
      <c r="N9" s="9"/>
    </row>
    <row r="10" spans="1:14" ht="19.5" customHeight="1" thickBot="1">
      <c r="A10" s="79"/>
      <c r="B10" s="31" t="s">
        <v>41</v>
      </c>
      <c r="C10" s="29" t="s">
        <v>12</v>
      </c>
      <c r="D10" s="47" t="s">
        <v>35</v>
      </c>
      <c r="E10" s="28"/>
      <c r="F10" s="3"/>
      <c r="G10" s="27" t="s">
        <v>41</v>
      </c>
      <c r="H10" s="48" t="str">
        <f>IF(AND(E6&gt;E7,E8&gt;E9),D6,IF(AND(E7&gt;E6,E9&gt;E8),D7,IF(AND(E6&gt;E7,E9&gt;E8),D9,IF(AND(E7&gt;E6,E8&gt;E9),D8,""))))</f>
        <v>SORABELLA Robert (06)</v>
      </c>
      <c r="I10" s="28"/>
      <c r="J10" s="11"/>
      <c r="K10" s="4"/>
      <c r="L10" s="30"/>
      <c r="M10" s="22"/>
      <c r="N10" s="9"/>
    </row>
    <row r="11" spans="1:14" ht="19.5" customHeight="1" thickBot="1">
      <c r="A11" s="79"/>
      <c r="B11" s="22"/>
      <c r="C11" s="30"/>
      <c r="D11" s="22"/>
      <c r="E11" s="22"/>
      <c r="F11" s="3"/>
      <c r="G11" s="22"/>
      <c r="H11" s="38"/>
      <c r="I11" s="9"/>
      <c r="J11" s="11"/>
      <c r="K11" s="35">
        <v>1</v>
      </c>
      <c r="L11" s="54" t="str">
        <f>IF(M6&gt;M7,L6,IF(M7&gt;M6,L7,""))</f>
        <v>BUSETTO Pierre (74)</v>
      </c>
      <c r="M11" s="38"/>
      <c r="N11" s="9"/>
    </row>
    <row r="12" spans="1:14" ht="19.5" customHeight="1" thickBot="1">
      <c r="A12" s="79"/>
      <c r="B12" s="67" t="s">
        <v>13</v>
      </c>
      <c r="C12" s="67"/>
      <c r="D12" s="67"/>
      <c r="E12" s="68"/>
      <c r="F12" s="3"/>
      <c r="G12" s="64">
        <v>5</v>
      </c>
      <c r="H12" s="45" t="str">
        <f>IF(M6&gt;M7,L7,IF(M7&gt;M6,L6,""))</f>
        <v>SORABELLA Robert (06)</v>
      </c>
      <c r="I12" s="16">
        <v>0</v>
      </c>
      <c r="J12" s="11"/>
      <c r="K12" s="36">
        <v>2</v>
      </c>
      <c r="L12" s="55" t="str">
        <f>IF(I12&gt;I13,H12,IF(I13&gt;I12,H13,""))</f>
        <v>GINESTE ( 07 )</v>
      </c>
      <c r="M12" s="38"/>
      <c r="N12" s="9"/>
    </row>
    <row r="13" spans="1:14" ht="19.5" customHeight="1" thickBot="1">
      <c r="A13" s="79"/>
      <c r="B13" s="22"/>
      <c r="C13" s="30"/>
      <c r="D13" s="38" t="s">
        <v>25</v>
      </c>
      <c r="E13" s="22"/>
      <c r="F13" s="3"/>
      <c r="G13" s="65"/>
      <c r="H13" s="49" t="s">
        <v>72</v>
      </c>
      <c r="I13" s="26">
        <v>13</v>
      </c>
      <c r="J13" s="11"/>
      <c r="K13" s="36">
        <v>3</v>
      </c>
      <c r="L13" s="55" t="str">
        <f>IF(I12&gt;I13,H13,IF(I13&gt;I12,H12,""))</f>
        <v>SORABELLA Robert (06)</v>
      </c>
      <c r="M13" s="38"/>
      <c r="N13" s="9"/>
    </row>
    <row r="14" spans="1:14" ht="19.5" customHeight="1">
      <c r="A14" s="79"/>
      <c r="B14" s="22"/>
      <c r="C14" s="30"/>
      <c r="D14" s="22"/>
      <c r="E14" s="22"/>
      <c r="F14" s="3"/>
      <c r="G14" s="22"/>
      <c r="H14" s="9"/>
      <c r="I14" s="9"/>
      <c r="J14" s="11"/>
      <c r="K14" s="36">
        <v>4</v>
      </c>
      <c r="L14" s="55" t="str">
        <f>IF(M8&gt;M9,L9,IF(M9&gt;M8,L8,""))</f>
        <v>LACOURTOISIE Claude (32)</v>
      </c>
      <c r="M14" s="38"/>
      <c r="N14" s="9"/>
    </row>
    <row r="15" spans="1:13" ht="19.5" customHeight="1" thickBot="1">
      <c r="A15" s="80"/>
      <c r="B15" s="32"/>
      <c r="C15" s="33"/>
      <c r="D15" s="32"/>
      <c r="E15" s="32"/>
      <c r="F15" s="12"/>
      <c r="G15" s="32"/>
      <c r="H15" s="34">
        <f>IF((E15=""),"",IF((E15&gt;E8),D8,D15))</f>
      </c>
      <c r="I15" s="34"/>
      <c r="J15" s="12"/>
      <c r="K15" s="37">
        <v>5</v>
      </c>
      <c r="L15" s="56" t="str">
        <f>IF(I8&gt;I9,H9,IF(I9&gt;I8,H8,""))</f>
        <v>BESACIER Henri (69)</v>
      </c>
      <c r="M15" s="22"/>
    </row>
    <row r="16" spans="6:11" ht="7.5" customHeight="1" thickBot="1" thickTop="1">
      <c r="F16" s="1"/>
      <c r="G16" s="1"/>
      <c r="K16" s="1"/>
    </row>
    <row r="17" spans="2:13" ht="18.75" customHeight="1" thickBot="1">
      <c r="B17" s="66" t="s">
        <v>14</v>
      </c>
      <c r="C17" s="67"/>
      <c r="D17" s="67"/>
      <c r="E17" s="68"/>
      <c r="G17" s="66" t="s">
        <v>15</v>
      </c>
      <c r="H17" s="67"/>
      <c r="I17" s="68"/>
      <c r="K17" s="66" t="s">
        <v>16</v>
      </c>
      <c r="L17" s="67"/>
      <c r="M17" s="68"/>
    </row>
    <row r="18" spans="1:13" ht="15" customHeight="1" thickBot="1">
      <c r="A18" s="4" t="s">
        <v>9</v>
      </c>
      <c r="B18" s="4" t="s">
        <v>7</v>
      </c>
      <c r="C18" s="4"/>
      <c r="D18" s="38" t="s">
        <v>22</v>
      </c>
      <c r="E18" s="5" t="s">
        <v>6</v>
      </c>
      <c r="F18" s="4"/>
      <c r="G18" s="4"/>
      <c r="H18" s="38" t="s">
        <v>23</v>
      </c>
      <c r="I18" s="5"/>
      <c r="K18" s="4"/>
      <c r="L18" s="38" t="s">
        <v>24</v>
      </c>
      <c r="M18" s="5"/>
    </row>
    <row r="19" spans="1:14" ht="19.5" customHeight="1">
      <c r="A19" s="78">
        <v>2</v>
      </c>
      <c r="B19" s="69">
        <v>3</v>
      </c>
      <c r="C19" s="20" t="s">
        <v>0</v>
      </c>
      <c r="D19" s="45" t="s">
        <v>37</v>
      </c>
      <c r="E19" s="16">
        <v>13</v>
      </c>
      <c r="F19" s="3"/>
      <c r="G19" s="64">
        <v>5</v>
      </c>
      <c r="H19" s="45" t="str">
        <f>D23</f>
        <v>QUARTIER Claude (07)</v>
      </c>
      <c r="I19" s="16">
        <v>8</v>
      </c>
      <c r="J19" s="11"/>
      <c r="K19" s="64">
        <v>11</v>
      </c>
      <c r="L19" s="50" t="str">
        <f>H23</f>
        <v>BOUSQUET Claude (42)</v>
      </c>
      <c r="M19" s="16">
        <v>2</v>
      </c>
      <c r="N19" s="9"/>
    </row>
    <row r="20" spans="1:14" ht="19.5" customHeight="1" thickBot="1">
      <c r="A20" s="79"/>
      <c r="B20" s="70"/>
      <c r="C20" s="21" t="s">
        <v>1</v>
      </c>
      <c r="D20" s="41" t="s">
        <v>38</v>
      </c>
      <c r="E20" s="23">
        <v>2</v>
      </c>
      <c r="F20" s="3"/>
      <c r="G20" s="65"/>
      <c r="H20" s="48" t="str">
        <f>IF(AND(E19&gt;E20,E21&gt;E22),D21,IF(AND(E20&gt;E19,E22&gt;E21),D22,IF(AND(E19&gt;E20,E22&gt;E21),D19,IF(AND(E20&gt;E19,E21&gt;E22),D20,""))))</f>
        <v>LACROIX Guy (01)</v>
      </c>
      <c r="I20" s="23">
        <v>7</v>
      </c>
      <c r="J20" s="11"/>
      <c r="K20" s="65"/>
      <c r="L20" s="51" t="str">
        <f>IF(I19&gt;I20,H19,IF(I20&gt;I19,H20,""))</f>
        <v>QUARTIER Claude (07)</v>
      </c>
      <c r="M20" s="23">
        <v>13</v>
      </c>
      <c r="N20" s="9"/>
    </row>
    <row r="21" spans="1:14" ht="19.5" customHeight="1">
      <c r="A21" s="79"/>
      <c r="B21" s="69">
        <v>4</v>
      </c>
      <c r="C21" s="24" t="s">
        <v>2</v>
      </c>
      <c r="D21" s="45" t="s">
        <v>39</v>
      </c>
      <c r="E21" s="16">
        <v>7</v>
      </c>
      <c r="F21" s="3"/>
      <c r="G21" s="64">
        <v>6</v>
      </c>
      <c r="H21" s="45" t="str">
        <f>IF(E19&gt;E20,D20,IF(E20&gt;E19,D19,""))</f>
        <v>GAMBARINI Pierre (91)</v>
      </c>
      <c r="I21" s="16">
        <v>13</v>
      </c>
      <c r="J21" s="11"/>
      <c r="K21" s="64">
        <v>12</v>
      </c>
      <c r="L21" s="52" t="str">
        <f>IF(I19&gt;I20,H20,IF(I20&gt;I19,H19,""))</f>
        <v>LACROIX Guy (01)</v>
      </c>
      <c r="M21" s="16">
        <v>8</v>
      </c>
      <c r="N21" s="9"/>
    </row>
    <row r="22" spans="1:14" ht="19.5" customHeight="1" thickBot="1">
      <c r="A22" s="79"/>
      <c r="B22" s="70"/>
      <c r="C22" s="25" t="s">
        <v>3</v>
      </c>
      <c r="D22" s="41" t="s">
        <v>40</v>
      </c>
      <c r="E22" s="26">
        <v>13</v>
      </c>
      <c r="F22" s="3"/>
      <c r="G22" s="65"/>
      <c r="H22" s="49" t="str">
        <f>IF(E21&gt;E22,D22,IF(E22&gt;E21,D21,""))</f>
        <v>MAYER Didier (39)</v>
      </c>
      <c r="I22" s="26">
        <v>6</v>
      </c>
      <c r="J22" s="11"/>
      <c r="K22" s="65"/>
      <c r="L22" s="53" t="str">
        <f>IF(I21&gt;I22,H21,IF(I22&gt;I21,H22,""))</f>
        <v>GAMBARINI Pierre (91)</v>
      </c>
      <c r="M22" s="26">
        <v>13</v>
      </c>
      <c r="N22" s="9"/>
    </row>
    <row r="23" spans="1:14" ht="19.5" customHeight="1" thickBot="1">
      <c r="A23" s="79"/>
      <c r="B23" s="31" t="s">
        <v>41</v>
      </c>
      <c r="C23" s="29" t="s">
        <v>12</v>
      </c>
      <c r="D23" s="47" t="s">
        <v>74</v>
      </c>
      <c r="E23" s="28"/>
      <c r="F23" s="3"/>
      <c r="G23" s="27" t="s">
        <v>41</v>
      </c>
      <c r="H23" s="48" t="str">
        <f>IF(AND(E19&gt;E20,E21&gt;E22),D19,IF(AND(E20&gt;E19,E22&gt;E21),D20,IF(AND(E19&gt;E20,E22&gt;E21),D22,IF(AND(E20&gt;E19,E21&gt;E22),D21,""))))</f>
        <v>BOUSQUET Claude (42)</v>
      </c>
      <c r="I23" s="28"/>
      <c r="J23" s="11"/>
      <c r="K23" s="4"/>
      <c r="L23" s="30"/>
      <c r="M23" s="22"/>
      <c r="N23" s="9"/>
    </row>
    <row r="24" spans="1:14" ht="19.5" customHeight="1" thickBot="1">
      <c r="A24" s="79"/>
      <c r="B24" s="22"/>
      <c r="C24" s="30"/>
      <c r="D24" s="22"/>
      <c r="E24" s="22"/>
      <c r="F24" s="3"/>
      <c r="G24" s="22"/>
      <c r="H24" s="9"/>
      <c r="I24" s="9"/>
      <c r="J24" s="11"/>
      <c r="K24" s="35">
        <v>1</v>
      </c>
      <c r="L24" s="54" t="str">
        <f>IF(M19&gt;M20,L19,IF(M20&gt;M19,L20,""))</f>
        <v>QUARTIER Claude (07)</v>
      </c>
      <c r="M24" s="22"/>
      <c r="N24" s="9"/>
    </row>
    <row r="25" spans="1:14" ht="19.5" customHeight="1" thickBot="1">
      <c r="A25" s="79"/>
      <c r="B25" s="67" t="s">
        <v>13</v>
      </c>
      <c r="C25" s="67"/>
      <c r="D25" s="67"/>
      <c r="E25" s="68"/>
      <c r="F25" s="3"/>
      <c r="G25" s="64">
        <v>2</v>
      </c>
      <c r="H25" s="45" t="str">
        <f>IF(M19&gt;M20,L20,IF(M20&gt;M19,L19,""))</f>
        <v>BOUSQUET Claude (42)</v>
      </c>
      <c r="I25" s="16">
        <v>13</v>
      </c>
      <c r="J25" s="11"/>
      <c r="K25" s="36">
        <v>2</v>
      </c>
      <c r="L25" s="55" t="str">
        <f>IF(I25&gt;I26,H25,IF(I26&gt;I25,H26,""))</f>
        <v>BOUSQUET Claude (42)</v>
      </c>
      <c r="M25" s="22"/>
      <c r="N25" s="9"/>
    </row>
    <row r="26" spans="1:14" ht="19.5" customHeight="1" thickBot="1">
      <c r="A26" s="79"/>
      <c r="B26" s="22"/>
      <c r="C26" s="30"/>
      <c r="D26" s="38" t="s">
        <v>25</v>
      </c>
      <c r="E26" s="22"/>
      <c r="F26" s="3"/>
      <c r="G26" s="65"/>
      <c r="H26" s="49" t="str">
        <f>IF(M21&gt;M22,L21,IF(M22&gt;M21,L22,""))</f>
        <v>GAMBARINI Pierre (91)</v>
      </c>
      <c r="I26" s="26">
        <v>9</v>
      </c>
      <c r="J26" s="11"/>
      <c r="K26" s="36">
        <v>3</v>
      </c>
      <c r="L26" s="55" t="str">
        <f>IF(I25&gt;I26,H26,IF(I26&gt;I25,H25,""))</f>
        <v>GAMBARINI Pierre (91)</v>
      </c>
      <c r="M26" s="22"/>
      <c r="N26" s="9"/>
    </row>
    <row r="27" spans="1:14" ht="19.5" customHeight="1">
      <c r="A27" s="79"/>
      <c r="B27" s="22"/>
      <c r="C27" s="30"/>
      <c r="D27" s="22"/>
      <c r="E27" s="22"/>
      <c r="F27" s="3"/>
      <c r="G27" s="22"/>
      <c r="H27" s="9"/>
      <c r="I27" s="9"/>
      <c r="J27" s="11"/>
      <c r="K27" s="36">
        <v>4</v>
      </c>
      <c r="L27" s="55" t="str">
        <f>IF(M21&gt;M22,L22,IF(M22&gt;M21,L21,""))</f>
        <v>LACROIX Guy (01)</v>
      </c>
      <c r="M27" s="22"/>
      <c r="N27" s="9"/>
    </row>
    <row r="28" spans="1:13" ht="19.5" customHeight="1" thickBot="1">
      <c r="A28" s="80"/>
      <c r="B28" s="32"/>
      <c r="C28" s="33"/>
      <c r="D28" s="32"/>
      <c r="E28" s="32"/>
      <c r="F28" s="12"/>
      <c r="G28" s="32"/>
      <c r="H28" s="34">
        <f>IF((E28=""),"",IF((E28&gt;E21),D21,D28))</f>
      </c>
      <c r="I28" s="34"/>
      <c r="J28" s="12"/>
      <c r="K28" s="37">
        <v>5</v>
      </c>
      <c r="L28" s="56" t="str">
        <f>IF(I21&gt;I22,H22,IF(I22&gt;I21,H21,""))</f>
        <v>MAYER Didier (39)</v>
      </c>
      <c r="M28" s="22"/>
    </row>
    <row r="29" spans="2:9" ht="32.25" customHeight="1" thickBot="1" thickTop="1">
      <c r="B29" s="3"/>
      <c r="C29" s="13"/>
      <c r="D29" s="9"/>
      <c r="E29" s="10"/>
      <c r="F29" s="3"/>
      <c r="G29" s="3"/>
      <c r="H29" s="9"/>
      <c r="I29" s="10"/>
    </row>
    <row r="30" spans="2:13" ht="27" customHeight="1" thickBot="1">
      <c r="B30" s="75" t="s">
        <v>4</v>
      </c>
      <c r="C30" s="75"/>
      <c r="D30" s="75"/>
      <c r="E30" s="75"/>
      <c r="F30" s="75"/>
      <c r="G30" s="75"/>
      <c r="H30" s="75"/>
      <c r="I30" s="75"/>
      <c r="J30" s="76"/>
      <c r="K30" s="71" t="str">
        <f>K1</f>
        <v>OBJAT (19)</v>
      </c>
      <c r="L30" s="72"/>
      <c r="M30" s="73"/>
    </row>
    <row r="31" spans="2:13" ht="27" customHeight="1">
      <c r="B31" s="77" t="str">
        <f>B2</f>
        <v>CHAMPIONNAT DE FRANCE VETERANS</v>
      </c>
      <c r="C31" s="77"/>
      <c r="D31" s="77"/>
      <c r="E31" s="77"/>
      <c r="F31" s="77"/>
      <c r="G31" s="77"/>
      <c r="H31" s="77"/>
      <c r="I31" s="77"/>
      <c r="J31" s="77"/>
      <c r="K31" s="74" t="str">
        <f>K2</f>
        <v>11-12-13 Septembre 2015</v>
      </c>
      <c r="L31" s="74"/>
      <c r="M31" s="74"/>
    </row>
    <row r="32" spans="6:11" ht="7.5" customHeight="1" thickBot="1">
      <c r="F32" s="1"/>
      <c r="G32" s="1"/>
      <c r="K32" s="1"/>
    </row>
    <row r="33" spans="2:13" ht="18.75" customHeight="1" thickBot="1">
      <c r="B33" s="66" t="s">
        <v>14</v>
      </c>
      <c r="C33" s="67"/>
      <c r="D33" s="67"/>
      <c r="E33" s="68"/>
      <c r="G33" s="66" t="s">
        <v>15</v>
      </c>
      <c r="H33" s="67"/>
      <c r="I33" s="68"/>
      <c r="K33" s="66" t="s">
        <v>16</v>
      </c>
      <c r="L33" s="67"/>
      <c r="M33" s="68"/>
    </row>
    <row r="34" spans="1:13" ht="15" customHeight="1" thickBot="1">
      <c r="A34" s="4" t="s">
        <v>9</v>
      </c>
      <c r="B34" s="4" t="s">
        <v>7</v>
      </c>
      <c r="C34" s="4"/>
      <c r="D34" s="38" t="s">
        <v>22</v>
      </c>
      <c r="E34" s="5" t="s">
        <v>6</v>
      </c>
      <c r="F34" s="4"/>
      <c r="G34" s="4"/>
      <c r="H34" s="38" t="s">
        <v>23</v>
      </c>
      <c r="I34" s="5"/>
      <c r="K34" s="4"/>
      <c r="L34" s="38" t="s">
        <v>24</v>
      </c>
      <c r="M34" s="5"/>
    </row>
    <row r="35" spans="1:14" ht="19.5" customHeight="1">
      <c r="A35" s="78">
        <v>3</v>
      </c>
      <c r="B35" s="69">
        <v>5</v>
      </c>
      <c r="C35" s="20" t="s">
        <v>0</v>
      </c>
      <c r="D35" s="45" t="s">
        <v>42</v>
      </c>
      <c r="E35" s="16">
        <v>3</v>
      </c>
      <c r="F35" s="3"/>
      <c r="G35" s="64">
        <v>7</v>
      </c>
      <c r="H35" s="45" t="str">
        <f>D39</f>
        <v>GALLET Jacques (37)</v>
      </c>
      <c r="I35" s="16">
        <v>7</v>
      </c>
      <c r="J35" s="11"/>
      <c r="K35" s="64">
        <v>13</v>
      </c>
      <c r="L35" s="50" t="str">
        <f>H39</f>
        <v>DELUCQ André (31)</v>
      </c>
      <c r="M35" s="16">
        <v>6</v>
      </c>
      <c r="N35" s="9"/>
    </row>
    <row r="36" spans="1:14" ht="19.5" customHeight="1" thickBot="1">
      <c r="A36" s="79"/>
      <c r="B36" s="70"/>
      <c r="C36" s="21" t="s">
        <v>1</v>
      </c>
      <c r="D36" s="41" t="s">
        <v>43</v>
      </c>
      <c r="E36" s="23">
        <v>13</v>
      </c>
      <c r="F36" s="3"/>
      <c r="G36" s="65"/>
      <c r="H36" s="48" t="str">
        <f>IF(AND(E35&gt;E36,E37&gt;E38),D37,IF(AND(E36&gt;E35,E38&gt;E37),D38,IF(AND(E35&gt;E36,E38&gt;E37),D35,IF(AND(E36&gt;E35,E37&gt;E38),D36,""))))</f>
        <v>EDOUARD André (69)</v>
      </c>
      <c r="I36" s="23">
        <v>8</v>
      </c>
      <c r="J36" s="11"/>
      <c r="K36" s="65"/>
      <c r="L36" s="51" t="str">
        <f>IF(I35&gt;I36,H35,IF(I36&gt;I35,H36,""))</f>
        <v>EDOUARD André (69)</v>
      </c>
      <c r="M36" s="23">
        <v>9</v>
      </c>
      <c r="N36" s="9"/>
    </row>
    <row r="37" spans="1:14" ht="19.5" customHeight="1">
      <c r="A37" s="79"/>
      <c r="B37" s="69">
        <v>6</v>
      </c>
      <c r="C37" s="24" t="s">
        <v>2</v>
      </c>
      <c r="D37" s="45" t="s">
        <v>44</v>
      </c>
      <c r="E37" s="16">
        <v>5</v>
      </c>
      <c r="F37" s="3"/>
      <c r="G37" s="64">
        <v>8</v>
      </c>
      <c r="H37" s="45" t="str">
        <f>IF(E35&gt;E36,D36,IF(E36&gt;E35,D35,""))</f>
        <v>BERTHELOT Jean (16)</v>
      </c>
      <c r="I37" s="16">
        <v>13</v>
      </c>
      <c r="J37" s="11"/>
      <c r="K37" s="64">
        <v>14</v>
      </c>
      <c r="L37" s="52" t="str">
        <f>IF(I35&gt;I36,H36,IF(I36&gt;I35,H35,""))</f>
        <v>GALLET Jacques (37)</v>
      </c>
      <c r="M37" s="16">
        <v>8</v>
      </c>
      <c r="N37" s="9"/>
    </row>
    <row r="38" spans="1:14" ht="19.5" customHeight="1" thickBot="1">
      <c r="A38" s="79"/>
      <c r="B38" s="70"/>
      <c r="C38" s="25" t="s">
        <v>3</v>
      </c>
      <c r="D38" s="41" t="s">
        <v>45</v>
      </c>
      <c r="E38" s="26">
        <v>13</v>
      </c>
      <c r="F38" s="3"/>
      <c r="G38" s="65"/>
      <c r="H38" s="49" t="str">
        <f>IF(E37&gt;E38,D38,IF(E38&gt;E37,D37,""))</f>
        <v>VARENNE Robert (42)</v>
      </c>
      <c r="I38" s="26">
        <v>4</v>
      </c>
      <c r="J38" s="11"/>
      <c r="K38" s="65"/>
      <c r="L38" s="53" t="str">
        <f>IF(I37&gt;I38,H37,IF(I38&gt;I37,H38,""))</f>
        <v>BERTHELOT Jean (16)</v>
      </c>
      <c r="M38" s="26">
        <v>10</v>
      </c>
      <c r="N38" s="9"/>
    </row>
    <row r="39" spans="1:14" ht="19.5" customHeight="1" thickBot="1">
      <c r="A39" s="79"/>
      <c r="B39" s="31" t="s">
        <v>41</v>
      </c>
      <c r="C39" s="29" t="s">
        <v>12</v>
      </c>
      <c r="D39" s="47" t="s">
        <v>46</v>
      </c>
      <c r="E39" s="28"/>
      <c r="F39" s="3"/>
      <c r="G39" s="27" t="s">
        <v>41</v>
      </c>
      <c r="H39" s="48" t="str">
        <f>IF(AND(E35&gt;E36,E37&gt;E38),D35,IF(AND(E36&gt;E35,E38&gt;E37),D36,IF(AND(E35&gt;E36,E38&gt;E37),D38,IF(AND(E36&gt;E35,E37&gt;E38),D37,""))))</f>
        <v>DELUCQ André (31)</v>
      </c>
      <c r="I39" s="28"/>
      <c r="J39" s="11"/>
      <c r="K39" s="4"/>
      <c r="L39" s="57"/>
      <c r="M39" s="22"/>
      <c r="N39" s="9"/>
    </row>
    <row r="40" spans="1:14" ht="19.5" customHeight="1" thickBot="1">
      <c r="A40" s="79"/>
      <c r="B40" s="22"/>
      <c r="C40" s="30"/>
      <c r="D40" s="22"/>
      <c r="E40" s="22"/>
      <c r="F40" s="3"/>
      <c r="G40" s="22"/>
      <c r="H40" s="58"/>
      <c r="I40" s="9"/>
      <c r="J40" s="11"/>
      <c r="K40" s="35">
        <v>1</v>
      </c>
      <c r="L40" s="54" t="str">
        <f>IF(M35&gt;M36,L35,IF(M36&gt;M35,L36,""))</f>
        <v>EDOUARD André (69)</v>
      </c>
      <c r="M40" s="22"/>
      <c r="N40" s="9"/>
    </row>
    <row r="41" spans="1:14" ht="19.5" customHeight="1" thickBot="1">
      <c r="A41" s="79"/>
      <c r="B41" s="67" t="s">
        <v>13</v>
      </c>
      <c r="C41" s="67"/>
      <c r="D41" s="67"/>
      <c r="E41" s="68"/>
      <c r="F41" s="3"/>
      <c r="G41" s="64">
        <v>1</v>
      </c>
      <c r="H41" s="45" t="str">
        <f>IF(M35&gt;M36,L36,IF(M36&gt;M35,L35,""))</f>
        <v>DELUCQ André (31)</v>
      </c>
      <c r="I41" s="16">
        <v>11</v>
      </c>
      <c r="J41" s="11"/>
      <c r="K41" s="36">
        <v>2</v>
      </c>
      <c r="L41" s="55" t="str">
        <f>IF(I41&gt;I42,H41,IF(I42&gt;I41,H42,""))</f>
        <v>DELUCQ André (31)</v>
      </c>
      <c r="M41" s="22"/>
      <c r="N41" s="9"/>
    </row>
    <row r="42" spans="1:14" ht="19.5" customHeight="1" thickBot="1">
      <c r="A42" s="79"/>
      <c r="B42" s="22"/>
      <c r="C42" s="30"/>
      <c r="D42" s="38" t="s">
        <v>25</v>
      </c>
      <c r="E42" s="22"/>
      <c r="F42" s="3"/>
      <c r="G42" s="65"/>
      <c r="H42" s="49" t="s">
        <v>73</v>
      </c>
      <c r="I42" s="26">
        <v>10</v>
      </c>
      <c r="J42" s="11"/>
      <c r="K42" s="36">
        <v>3</v>
      </c>
      <c r="L42" s="55" t="str">
        <f>IF(I41&gt;I42,H42,IF(I42&gt;I41,H41,""))</f>
        <v>BERTHELOT ( 16 )</v>
      </c>
      <c r="M42" s="22"/>
      <c r="N42" s="9"/>
    </row>
    <row r="43" spans="1:14" ht="19.5" customHeight="1">
      <c r="A43" s="79"/>
      <c r="B43" s="22"/>
      <c r="C43" s="30"/>
      <c r="D43" s="38"/>
      <c r="E43" s="22"/>
      <c r="F43" s="3"/>
      <c r="G43" s="22"/>
      <c r="H43" s="9"/>
      <c r="I43" s="9"/>
      <c r="J43" s="11"/>
      <c r="K43" s="36">
        <v>4</v>
      </c>
      <c r="L43" s="55" t="str">
        <f>IF(M37&gt;M38,L38,IF(M38&gt;M37,L37,""))</f>
        <v>GALLET Jacques (37)</v>
      </c>
      <c r="M43" s="22"/>
      <c r="N43" s="9"/>
    </row>
    <row r="44" spans="1:13" ht="19.5" customHeight="1" thickBot="1">
      <c r="A44" s="80"/>
      <c r="B44" s="32"/>
      <c r="C44" s="33"/>
      <c r="D44" s="32"/>
      <c r="E44" s="32"/>
      <c r="F44" s="12"/>
      <c r="G44" s="32"/>
      <c r="H44" s="34">
        <f>IF((E44=""),"",IF((E44&gt;E37),D37,D44))</f>
      </c>
      <c r="I44" s="34"/>
      <c r="J44" s="12"/>
      <c r="K44" s="37">
        <v>5</v>
      </c>
      <c r="L44" s="56" t="str">
        <f>IF(I37&gt;I38,H38,IF(I38&gt;I37,H37,""))</f>
        <v>VARENNE Robert (42)</v>
      </c>
      <c r="M44" s="22"/>
    </row>
    <row r="45" spans="6:11" ht="7.5" customHeight="1" thickBot="1" thickTop="1">
      <c r="F45" s="1"/>
      <c r="G45" s="1"/>
      <c r="K45" s="1"/>
    </row>
    <row r="46" spans="2:13" ht="18.75" customHeight="1" thickBot="1">
      <c r="B46" s="86"/>
      <c r="C46" s="86"/>
      <c r="D46" s="86"/>
      <c r="E46" s="86"/>
      <c r="G46" s="66" t="s">
        <v>14</v>
      </c>
      <c r="H46" s="67"/>
      <c r="I46" s="68"/>
      <c r="K46" s="66" t="s">
        <v>15</v>
      </c>
      <c r="L46" s="67"/>
      <c r="M46" s="68"/>
    </row>
    <row r="47" spans="1:13" ht="15" customHeight="1" thickBot="1">
      <c r="A47" s="4" t="s">
        <v>9</v>
      </c>
      <c r="B47" s="4"/>
      <c r="C47" s="4"/>
      <c r="D47" s="38"/>
      <c r="E47" s="5"/>
      <c r="F47" s="4"/>
      <c r="G47" s="4"/>
      <c r="H47" s="38" t="s">
        <v>23</v>
      </c>
      <c r="I47" s="5"/>
      <c r="K47" s="4"/>
      <c r="L47" s="38" t="s">
        <v>24</v>
      </c>
      <c r="M47" s="5"/>
    </row>
    <row r="48" spans="1:14" ht="19.5" customHeight="1">
      <c r="A48" s="78">
        <v>4</v>
      </c>
      <c r="B48" s="83" t="s">
        <v>30</v>
      </c>
      <c r="C48" s="84"/>
      <c r="D48" s="84"/>
      <c r="E48" s="69"/>
      <c r="F48" s="3"/>
      <c r="G48" s="64">
        <v>1</v>
      </c>
      <c r="H48" s="45" t="s">
        <v>47</v>
      </c>
      <c r="I48" s="16">
        <v>5</v>
      </c>
      <c r="J48" s="11"/>
      <c r="K48" s="64">
        <v>15</v>
      </c>
      <c r="L48" s="52" t="str">
        <f>IF(I48&gt;I49,H48,IF(I49&gt;I48,H49,""))</f>
        <v>CONTIGIANI Jules (40/64)</v>
      </c>
      <c r="M48" s="16">
        <v>5</v>
      </c>
      <c r="N48" s="9"/>
    </row>
    <row r="49" spans="1:14" ht="19.5" customHeight="1" thickBot="1">
      <c r="A49" s="79"/>
      <c r="B49" s="85"/>
      <c r="C49" s="86"/>
      <c r="D49" s="86"/>
      <c r="E49" s="87"/>
      <c r="F49" s="3"/>
      <c r="G49" s="82"/>
      <c r="H49" s="59" t="s">
        <v>48</v>
      </c>
      <c r="I49" s="23">
        <v>13</v>
      </c>
      <c r="J49" s="11"/>
      <c r="K49" s="65"/>
      <c r="L49" s="51" t="str">
        <f>IF(I50&gt;I51,H50,IF(I51&gt;I50,H51,""))</f>
        <v>VERGER Gérard (04/05)</v>
      </c>
      <c r="M49" s="23">
        <v>11</v>
      </c>
      <c r="N49" s="9"/>
    </row>
    <row r="50" spans="1:14" ht="19.5" customHeight="1" thickBot="1">
      <c r="A50" s="79"/>
      <c r="B50" s="85"/>
      <c r="C50" s="86"/>
      <c r="D50" s="86"/>
      <c r="E50" s="87"/>
      <c r="F50" s="3"/>
      <c r="G50" s="64">
        <v>2</v>
      </c>
      <c r="H50" s="45" t="s">
        <v>49</v>
      </c>
      <c r="I50" s="16">
        <v>6</v>
      </c>
      <c r="J50" s="11"/>
      <c r="K50" s="64">
        <v>16</v>
      </c>
      <c r="L50" s="52" t="str">
        <f>IF(I48&gt;I49,H49,IF(I49&gt;I48,H48,""))</f>
        <v>GALLION Pierre (01)</v>
      </c>
      <c r="M50" s="16">
        <v>2</v>
      </c>
      <c r="N50" s="9"/>
    </row>
    <row r="51" spans="1:14" ht="19.5" customHeight="1" thickBot="1">
      <c r="A51" s="79"/>
      <c r="B51" s="85"/>
      <c r="C51" s="86"/>
      <c r="D51" s="86"/>
      <c r="E51" s="87"/>
      <c r="F51" s="3"/>
      <c r="G51" s="65"/>
      <c r="H51" s="49" t="s">
        <v>50</v>
      </c>
      <c r="I51" s="26">
        <v>13</v>
      </c>
      <c r="J51" s="11"/>
      <c r="K51" s="65"/>
      <c r="L51" s="45" t="s">
        <v>49</v>
      </c>
      <c r="M51" s="26">
        <v>13</v>
      </c>
      <c r="N51" s="9"/>
    </row>
    <row r="52" spans="1:14" ht="19.5" customHeight="1" thickBot="1">
      <c r="A52" s="79"/>
      <c r="B52" s="88"/>
      <c r="C52" s="89"/>
      <c r="D52" s="89"/>
      <c r="E52" s="70"/>
      <c r="F52" s="3"/>
      <c r="G52" s="22"/>
      <c r="H52" s="58">
        <f>IF(AND(E48&gt;E49,E50&gt;E51),D48,IF(AND(E49&gt;E48,E51&gt;E50),D49,IF(AND(E48&gt;E49,E51&gt;E50),D51,IF(AND(E49&gt;E48,E50&gt;E51),D50,""))))</f>
      </c>
      <c r="I52" s="9"/>
      <c r="J52" s="11"/>
      <c r="K52" s="4"/>
      <c r="L52" s="57"/>
      <c r="M52" s="22"/>
      <c r="N52" s="9"/>
    </row>
    <row r="53" spans="1:14" ht="19.5" customHeight="1" thickBot="1">
      <c r="A53" s="79"/>
      <c r="B53" s="22"/>
      <c r="C53" s="30"/>
      <c r="D53" s="22"/>
      <c r="E53" s="22"/>
      <c r="F53" s="3"/>
      <c r="G53" s="22"/>
      <c r="H53" s="58"/>
      <c r="I53" s="9"/>
      <c r="J53" s="11"/>
      <c r="K53" s="35">
        <v>1</v>
      </c>
      <c r="L53" s="54" t="str">
        <f>IF(M48&gt;M49,L48,IF(M49&gt;M48,L49,""))</f>
        <v>VERGER Gérard (04/05)</v>
      </c>
      <c r="M53" s="22"/>
      <c r="N53" s="9"/>
    </row>
    <row r="54" spans="1:14" ht="19.5" customHeight="1" thickBot="1">
      <c r="A54" s="79"/>
      <c r="B54" s="67" t="s">
        <v>13</v>
      </c>
      <c r="C54" s="67"/>
      <c r="D54" s="67"/>
      <c r="E54" s="68"/>
      <c r="F54" s="3"/>
      <c r="G54" s="64">
        <v>4</v>
      </c>
      <c r="H54" s="45" t="str">
        <f>IF(M48&gt;M49,L49,IF(M49&gt;M48,L48,""))</f>
        <v>CONTIGIANI Jules (40/64)</v>
      </c>
      <c r="I54" s="16">
        <v>5</v>
      </c>
      <c r="J54" s="11"/>
      <c r="K54" s="36">
        <v>2</v>
      </c>
      <c r="L54" s="55" t="str">
        <f>IF(I54&gt;I55,H54,IF(I55&gt;I54,H55,""))</f>
        <v>LAGOUTTE Serge (69)</v>
      </c>
      <c r="M54" s="22"/>
      <c r="N54" s="9"/>
    </row>
    <row r="55" spans="1:14" ht="19.5" customHeight="1" thickBot="1">
      <c r="A55" s="79"/>
      <c r="B55" s="22"/>
      <c r="C55" s="30"/>
      <c r="D55" s="38" t="s">
        <v>25</v>
      </c>
      <c r="E55" s="22"/>
      <c r="F55" s="3"/>
      <c r="G55" s="65"/>
      <c r="H55" s="49" t="str">
        <f>IF(M50&gt;M51,L50,IF(M51&gt;M50,L51,""))</f>
        <v>LAGOUTTE Serge (69)</v>
      </c>
      <c r="I55" s="26">
        <v>13</v>
      </c>
      <c r="J55" s="11"/>
      <c r="K55" s="36">
        <v>3</v>
      </c>
      <c r="L55" s="55" t="str">
        <f>IF(I54&gt;I55,H55,IF(I55&gt;I54,H54,""))</f>
        <v>CONTIGIANI Jules (40/64)</v>
      </c>
      <c r="M55" s="22"/>
      <c r="N55" s="9"/>
    </row>
    <row r="56" spans="1:14" ht="19.5" customHeight="1" thickBot="1">
      <c r="A56" s="79"/>
      <c r="B56" s="22"/>
      <c r="C56" s="30"/>
      <c r="D56" s="22"/>
      <c r="E56" s="22"/>
      <c r="F56" s="3"/>
      <c r="G56" s="22"/>
      <c r="H56" s="9"/>
      <c r="I56" s="9"/>
      <c r="J56" s="11"/>
      <c r="K56" s="43">
        <v>4</v>
      </c>
      <c r="L56" s="60" t="str">
        <f>IF(M50&gt;M51,L51,IF(M51&gt;M50,L50,""))</f>
        <v>GALLION Pierre (01)</v>
      </c>
      <c r="M56" s="22"/>
      <c r="N56" s="9"/>
    </row>
    <row r="57" spans="1:13" ht="19.5" customHeight="1" thickBot="1">
      <c r="A57" s="81"/>
      <c r="B57" s="32"/>
      <c r="C57" s="33"/>
      <c r="D57" s="32"/>
      <c r="E57" s="32"/>
      <c r="F57" s="12"/>
      <c r="G57" s="32"/>
      <c r="H57" s="34">
        <f>IF((E57=""),"",IF((E57&gt;E50),D50,D57))</f>
      </c>
      <c r="I57" s="34"/>
      <c r="J57" s="12"/>
      <c r="K57" s="22"/>
      <c r="L57" s="22"/>
      <c r="M57" s="22"/>
    </row>
    <row r="60" ht="13.5" thickBot="1"/>
    <row r="61" spans="2:13" ht="27" customHeight="1" thickBot="1">
      <c r="B61" s="75" t="s">
        <v>4</v>
      </c>
      <c r="C61" s="75"/>
      <c r="D61" s="75"/>
      <c r="E61" s="75"/>
      <c r="F61" s="75"/>
      <c r="G61" s="75"/>
      <c r="H61" s="75"/>
      <c r="I61" s="75"/>
      <c r="J61" s="76"/>
      <c r="K61" s="71" t="str">
        <f>K1</f>
        <v>OBJAT (19)</v>
      </c>
      <c r="L61" s="72"/>
      <c r="M61" s="73"/>
    </row>
    <row r="62" spans="2:13" ht="27" customHeight="1">
      <c r="B62" s="77" t="str">
        <f>B2</f>
        <v>CHAMPIONNAT DE FRANCE VETERANS</v>
      </c>
      <c r="C62" s="77"/>
      <c r="D62" s="77"/>
      <c r="E62" s="77"/>
      <c r="F62" s="77"/>
      <c r="G62" s="77"/>
      <c r="H62" s="77"/>
      <c r="I62" s="77"/>
      <c r="J62" s="77"/>
      <c r="K62" s="74" t="str">
        <f>K2</f>
        <v>11-12-13 Septembre 2015</v>
      </c>
      <c r="L62" s="74"/>
      <c r="M62" s="74"/>
    </row>
    <row r="63" spans="6:11" ht="7.5" customHeight="1" thickBot="1">
      <c r="F63" s="1"/>
      <c r="G63" s="1"/>
      <c r="K63" s="1"/>
    </row>
    <row r="64" spans="2:13" ht="18.75" customHeight="1" thickBot="1">
      <c r="B64" s="66" t="s">
        <v>14</v>
      </c>
      <c r="C64" s="67"/>
      <c r="D64" s="67"/>
      <c r="E64" s="68"/>
      <c r="G64" s="66" t="s">
        <v>15</v>
      </c>
      <c r="H64" s="67"/>
      <c r="I64" s="68"/>
      <c r="K64" s="66" t="s">
        <v>16</v>
      </c>
      <c r="L64" s="67"/>
      <c r="M64" s="68"/>
    </row>
    <row r="65" spans="1:13" ht="15" customHeight="1" thickBot="1">
      <c r="A65" s="4" t="s">
        <v>9</v>
      </c>
      <c r="B65" s="4" t="s">
        <v>7</v>
      </c>
      <c r="C65" s="4"/>
      <c r="D65" s="38" t="s">
        <v>22</v>
      </c>
      <c r="E65" s="5" t="s">
        <v>6</v>
      </c>
      <c r="F65" s="4"/>
      <c r="G65" s="4"/>
      <c r="H65" s="38" t="s">
        <v>23</v>
      </c>
      <c r="I65" s="5"/>
      <c r="K65" s="4"/>
      <c r="L65" s="38" t="s">
        <v>24</v>
      </c>
      <c r="M65" s="5"/>
    </row>
    <row r="66" spans="1:14" ht="19.5" customHeight="1">
      <c r="A66" s="78">
        <v>5</v>
      </c>
      <c r="B66" s="69">
        <v>9</v>
      </c>
      <c r="C66" s="20" t="s">
        <v>0</v>
      </c>
      <c r="D66" s="45" t="s">
        <v>51</v>
      </c>
      <c r="E66" s="16">
        <v>6</v>
      </c>
      <c r="F66" s="3"/>
      <c r="G66" s="64">
        <v>11</v>
      </c>
      <c r="H66" s="45" t="str">
        <f>D70</f>
        <v>BERRUX André (11)</v>
      </c>
      <c r="I66" s="16">
        <v>7</v>
      </c>
      <c r="J66" s="11"/>
      <c r="K66" s="64">
        <v>7</v>
      </c>
      <c r="L66" s="50" t="str">
        <f>H70</f>
        <v>ROBIN Roland (26)</v>
      </c>
      <c r="M66" s="16">
        <v>13</v>
      </c>
      <c r="N66" s="9"/>
    </row>
    <row r="67" spans="1:14" ht="19.5" customHeight="1" thickBot="1">
      <c r="A67" s="79"/>
      <c r="B67" s="70"/>
      <c r="C67" s="21" t="s">
        <v>1</v>
      </c>
      <c r="D67" s="41" t="s">
        <v>52</v>
      </c>
      <c r="E67" s="23">
        <v>13</v>
      </c>
      <c r="F67" s="3"/>
      <c r="G67" s="65"/>
      <c r="H67" s="48" t="str">
        <f>IF(AND(E66&gt;E67,E68&gt;E69),D68,IF(AND(E67&gt;E66,E69&gt;E68),D69,IF(AND(E66&gt;E67,E69&gt;E68),D66,IF(AND(E67&gt;E66,E68&gt;E69),D67,""))))</f>
        <v>VALADE Jean-Claude (02)</v>
      </c>
      <c r="I67" s="23">
        <v>13</v>
      </c>
      <c r="J67" s="11"/>
      <c r="K67" s="65"/>
      <c r="L67" s="51" t="str">
        <f>IF(I66&gt;I67,H66,IF(I67&gt;I66,H67,""))</f>
        <v>VALADE Jean-Claude (02)</v>
      </c>
      <c r="M67" s="23">
        <v>12</v>
      </c>
      <c r="N67" s="9"/>
    </row>
    <row r="68" spans="1:14" ht="19.5" customHeight="1">
      <c r="A68" s="79"/>
      <c r="B68" s="69">
        <v>10</v>
      </c>
      <c r="C68" s="24" t="s">
        <v>2</v>
      </c>
      <c r="D68" s="45" t="s">
        <v>53</v>
      </c>
      <c r="E68" s="16">
        <v>0</v>
      </c>
      <c r="F68" s="3"/>
      <c r="G68" s="64">
        <v>12</v>
      </c>
      <c r="H68" s="45" t="str">
        <f>IF(E66&gt;E67,D67,IF(E67&gt;E66,D66,""))</f>
        <v>TREMOUILLE Jacques (63)</v>
      </c>
      <c r="I68" s="16">
        <v>13</v>
      </c>
      <c r="J68" s="11"/>
      <c r="K68" s="64">
        <v>8</v>
      </c>
      <c r="L68" s="52" t="str">
        <f>IF(I66&gt;I67,H67,IF(I67&gt;I66,H66,""))</f>
        <v>BERRUX André (11)</v>
      </c>
      <c r="M68" s="16">
        <v>13</v>
      </c>
      <c r="N68" s="9"/>
    </row>
    <row r="69" spans="1:14" ht="19.5" customHeight="1" thickBot="1">
      <c r="A69" s="79"/>
      <c r="B69" s="70"/>
      <c r="C69" s="25" t="s">
        <v>3</v>
      </c>
      <c r="D69" s="41" t="s">
        <v>54</v>
      </c>
      <c r="E69" s="26">
        <v>13</v>
      </c>
      <c r="F69" s="3"/>
      <c r="G69" s="65"/>
      <c r="H69" s="49" t="str">
        <f>IF(E68&gt;E69,D69,IF(E69&gt;E68,D68,""))</f>
        <v>FONTANA Jean (38)</v>
      </c>
      <c r="I69" s="26">
        <v>10</v>
      </c>
      <c r="J69" s="11"/>
      <c r="K69" s="65"/>
      <c r="L69" s="53" t="str">
        <f>IF(I68&gt;I69,H68,IF(I69&gt;I68,H69,""))</f>
        <v>TREMOUILLE Jacques (63)</v>
      </c>
      <c r="M69" s="26">
        <v>5</v>
      </c>
      <c r="N69" s="9"/>
    </row>
    <row r="70" spans="1:14" ht="19.5" customHeight="1" thickBot="1">
      <c r="A70" s="79"/>
      <c r="B70" s="31" t="s">
        <v>41</v>
      </c>
      <c r="C70" s="29" t="s">
        <v>12</v>
      </c>
      <c r="D70" s="47" t="s">
        <v>55</v>
      </c>
      <c r="E70" s="28"/>
      <c r="F70" s="3"/>
      <c r="G70" s="27" t="s">
        <v>41</v>
      </c>
      <c r="H70" s="48" t="str">
        <f>IF(AND(E66&gt;E67,E68&gt;E69),D66,IF(AND(E67&gt;E66,E69&gt;E68),D67,IF(AND(E66&gt;E67,E69&gt;E68),D69,IF(AND(E67&gt;E66,E68&gt;E69),D68,""))))</f>
        <v>ROBIN Roland (26)</v>
      </c>
      <c r="I70" s="28"/>
      <c r="J70" s="11"/>
      <c r="K70" s="4"/>
      <c r="L70" s="57"/>
      <c r="M70" s="22"/>
      <c r="N70" s="9"/>
    </row>
    <row r="71" spans="1:14" ht="19.5" customHeight="1" thickBot="1">
      <c r="A71" s="79"/>
      <c r="B71" s="22"/>
      <c r="C71" s="30"/>
      <c r="D71" s="22"/>
      <c r="E71" s="22"/>
      <c r="F71" s="3"/>
      <c r="G71" s="22"/>
      <c r="H71" s="58"/>
      <c r="I71" s="9"/>
      <c r="J71" s="11"/>
      <c r="K71" s="35">
        <v>1</v>
      </c>
      <c r="L71" s="54" t="str">
        <f>IF(M66&gt;M67,L66,IF(M67&gt;M66,L67,""))</f>
        <v>ROBIN Roland (26)</v>
      </c>
      <c r="M71" s="22"/>
      <c r="N71" s="9"/>
    </row>
    <row r="72" spans="1:14" ht="19.5" customHeight="1" thickBot="1">
      <c r="A72" s="79"/>
      <c r="B72" s="67" t="s">
        <v>13</v>
      </c>
      <c r="C72" s="67"/>
      <c r="D72" s="67"/>
      <c r="E72" s="68"/>
      <c r="F72" s="3"/>
      <c r="G72" s="64">
        <v>3</v>
      </c>
      <c r="H72" s="45" t="str">
        <f>IF(M66&gt;M67,L67,IF(M67&gt;M66,L66,""))</f>
        <v>VALADE Jean-Claude (02)</v>
      </c>
      <c r="I72" s="16">
        <v>8</v>
      </c>
      <c r="J72" s="11"/>
      <c r="K72" s="36">
        <v>2</v>
      </c>
      <c r="L72" s="55" t="str">
        <f>IF(I72&gt;I73,H72,IF(I73&gt;I72,H73,""))</f>
        <v>BERRUX André (11)</v>
      </c>
      <c r="M72" s="22"/>
      <c r="N72" s="9"/>
    </row>
    <row r="73" spans="1:14" ht="19.5" customHeight="1" thickBot="1">
      <c r="A73" s="79"/>
      <c r="B73" s="22"/>
      <c r="C73" s="30"/>
      <c r="D73" s="38" t="s">
        <v>25</v>
      </c>
      <c r="E73" s="22"/>
      <c r="F73" s="3"/>
      <c r="G73" s="65"/>
      <c r="H73" s="49" t="str">
        <f>IF(M68&gt;M69,L68,IF(M69&gt;M68,L69,""))</f>
        <v>BERRUX André (11)</v>
      </c>
      <c r="I73" s="26">
        <v>9</v>
      </c>
      <c r="J73" s="11"/>
      <c r="K73" s="36">
        <v>3</v>
      </c>
      <c r="L73" s="55" t="str">
        <f>IF(I72&gt;I73,H73,IF(I73&gt;I72,H72,""))</f>
        <v>VALADE Jean-Claude (02)</v>
      </c>
      <c r="M73" s="22"/>
      <c r="N73" s="9"/>
    </row>
    <row r="74" spans="1:14" ht="19.5" customHeight="1">
      <c r="A74" s="79"/>
      <c r="B74" s="22"/>
      <c r="C74" s="30"/>
      <c r="D74" s="22"/>
      <c r="E74" s="22"/>
      <c r="F74" s="3"/>
      <c r="G74" s="22"/>
      <c r="H74" s="9"/>
      <c r="I74" s="9"/>
      <c r="J74" s="11"/>
      <c r="K74" s="36">
        <v>4</v>
      </c>
      <c r="L74" s="55" t="str">
        <f>IF(M68&gt;M69,L69,IF(M69&gt;M68,L68,""))</f>
        <v>TREMOUILLE Jacques (63)</v>
      </c>
      <c r="M74" s="22"/>
      <c r="N74" s="9"/>
    </row>
    <row r="75" spans="1:14" ht="19.5" customHeight="1" thickBot="1">
      <c r="A75" s="80"/>
      <c r="B75" s="32"/>
      <c r="C75" s="33"/>
      <c r="D75" s="32"/>
      <c r="E75" s="32"/>
      <c r="F75" s="12"/>
      <c r="G75" s="32"/>
      <c r="H75" s="34">
        <f>IF((E75=""),"",IF((E75&gt;E68),D68,D75))</f>
      </c>
      <c r="I75" s="34"/>
      <c r="J75" s="12"/>
      <c r="K75" s="37">
        <v>5</v>
      </c>
      <c r="L75" s="56" t="str">
        <f>IF(I68&gt;I69,H69,IF(I69&gt;I68,H68,""))</f>
        <v>FONTANA Jean (38)</v>
      </c>
      <c r="M75" s="22"/>
      <c r="N75" s="11"/>
    </row>
    <row r="76" spans="6:11" ht="7.5" customHeight="1" thickBot="1" thickTop="1">
      <c r="F76" s="1"/>
      <c r="G76" s="1"/>
      <c r="K76" s="1"/>
    </row>
    <row r="77" spans="2:13" ht="18.75" customHeight="1" thickBot="1">
      <c r="B77" s="66" t="s">
        <v>14</v>
      </c>
      <c r="C77" s="67"/>
      <c r="D77" s="67"/>
      <c r="E77" s="68"/>
      <c r="G77" s="66" t="s">
        <v>15</v>
      </c>
      <c r="H77" s="67"/>
      <c r="I77" s="68"/>
      <c r="K77" s="66" t="s">
        <v>16</v>
      </c>
      <c r="L77" s="67"/>
      <c r="M77" s="68"/>
    </row>
    <row r="78" spans="1:13" ht="15" customHeight="1" thickBot="1">
      <c r="A78" s="4" t="s">
        <v>9</v>
      </c>
      <c r="B78" s="4" t="s">
        <v>7</v>
      </c>
      <c r="C78" s="4"/>
      <c r="D78" s="38" t="s">
        <v>22</v>
      </c>
      <c r="E78" s="5" t="s">
        <v>6</v>
      </c>
      <c r="F78" s="4"/>
      <c r="G78" s="4"/>
      <c r="H78" s="38" t="s">
        <v>23</v>
      </c>
      <c r="I78" s="5"/>
      <c r="K78" s="4"/>
      <c r="L78" s="38" t="s">
        <v>24</v>
      </c>
      <c r="M78" s="5"/>
    </row>
    <row r="79" spans="1:14" ht="19.5" customHeight="1">
      <c r="A79" s="78">
        <v>6</v>
      </c>
      <c r="B79" s="69">
        <v>11</v>
      </c>
      <c r="C79" s="20" t="s">
        <v>0</v>
      </c>
      <c r="D79" s="45" t="s">
        <v>56</v>
      </c>
      <c r="E79" s="16">
        <v>13</v>
      </c>
      <c r="F79" s="3"/>
      <c r="G79" s="64">
        <v>13</v>
      </c>
      <c r="H79" s="45" t="str">
        <f>D83</f>
        <v>LAVIER Patrick (21)</v>
      </c>
      <c r="I79" s="16">
        <v>5</v>
      </c>
      <c r="J79" s="11"/>
      <c r="K79" s="64">
        <v>1</v>
      </c>
      <c r="L79" s="50" t="str">
        <f>H83</f>
        <v>PEYRIN Yves (38)</v>
      </c>
      <c r="M79" s="16">
        <v>4</v>
      </c>
      <c r="N79" s="9"/>
    </row>
    <row r="80" spans="1:14" ht="19.5" customHeight="1" thickBot="1">
      <c r="A80" s="79"/>
      <c r="B80" s="70"/>
      <c r="C80" s="21" t="s">
        <v>1</v>
      </c>
      <c r="D80" s="41" t="s">
        <v>57</v>
      </c>
      <c r="E80" s="23">
        <v>2</v>
      </c>
      <c r="F80" s="3"/>
      <c r="G80" s="65"/>
      <c r="H80" s="48" t="str">
        <f>IF(AND(E79&gt;E80,E81&gt;E82),D81,IF(AND(E80&gt;E79,E82&gt;E81),D82,IF(AND(E79&gt;E80,E82&gt;E81),D79,IF(AND(E80&gt;E79,E81&gt;E82),D80,""))))</f>
        <v>JOURDE Christian (87/23)</v>
      </c>
      <c r="I80" s="23">
        <v>13</v>
      </c>
      <c r="J80" s="11"/>
      <c r="K80" s="65"/>
      <c r="L80" s="51" t="str">
        <f>IF(I79&gt;I80,H79,IF(I80&gt;I79,H80,""))</f>
        <v>JOURDE Christian (87/23)</v>
      </c>
      <c r="M80" s="23">
        <v>13</v>
      </c>
      <c r="N80" s="9"/>
    </row>
    <row r="81" spans="1:14" ht="19.5" customHeight="1">
      <c r="A81" s="79"/>
      <c r="B81" s="69">
        <v>12</v>
      </c>
      <c r="C81" s="24" t="s">
        <v>2</v>
      </c>
      <c r="D81" s="45" t="s">
        <v>58</v>
      </c>
      <c r="E81" s="16">
        <v>13</v>
      </c>
      <c r="F81" s="3"/>
      <c r="G81" s="64">
        <v>14</v>
      </c>
      <c r="H81" s="45" t="str">
        <f>IF(E79&gt;E80,D80,IF(E80&gt;E79,D79,""))</f>
        <v>TREFOUEL Michel (27)</v>
      </c>
      <c r="I81" s="16">
        <v>1</v>
      </c>
      <c r="J81" s="11"/>
      <c r="K81" s="64">
        <v>2</v>
      </c>
      <c r="L81" s="52" t="str">
        <f>IF(I79&gt;I80,H80,IF(I80&gt;I79,H79,""))</f>
        <v>LAVIER Patrick (21)</v>
      </c>
      <c r="M81" s="16">
        <v>13</v>
      </c>
      <c r="N81" s="9"/>
    </row>
    <row r="82" spans="1:14" ht="19.5" customHeight="1" thickBot="1">
      <c r="A82" s="79"/>
      <c r="B82" s="70"/>
      <c r="C82" s="25" t="s">
        <v>3</v>
      </c>
      <c r="D82" s="41" t="s">
        <v>59</v>
      </c>
      <c r="E82" s="26">
        <v>5</v>
      </c>
      <c r="F82" s="3"/>
      <c r="G82" s="65"/>
      <c r="H82" s="49" t="str">
        <f>IF(E81&gt;E82,D82,IF(E82&gt;E81,D81,""))</f>
        <v>ROCH Gilbert (01)</v>
      </c>
      <c r="I82" s="26">
        <v>13</v>
      </c>
      <c r="J82" s="11"/>
      <c r="K82" s="65"/>
      <c r="L82" s="53" t="str">
        <f>IF(I81&gt;I82,H81,IF(I82&gt;I81,H82,""))</f>
        <v>ROCH Gilbert (01)</v>
      </c>
      <c r="M82" s="26">
        <v>0</v>
      </c>
      <c r="N82" s="9"/>
    </row>
    <row r="83" spans="1:14" ht="19.5" customHeight="1" thickBot="1">
      <c r="A83" s="79"/>
      <c r="B83" s="31" t="s">
        <v>41</v>
      </c>
      <c r="C83" s="29" t="s">
        <v>12</v>
      </c>
      <c r="D83" s="47" t="s">
        <v>60</v>
      </c>
      <c r="E83" s="28"/>
      <c r="F83" s="3"/>
      <c r="G83" s="27" t="s">
        <v>41</v>
      </c>
      <c r="H83" s="48" t="str">
        <f>IF(AND(E79&gt;E80,E81&gt;E82),D79,IF(AND(E80&gt;E79,E82&gt;E81),D80,IF(AND(E79&gt;E80,E82&gt;E81),D82,IF(AND(E80&gt;E79,E81&gt;E82),D81,""))))</f>
        <v>PEYRIN Yves (38)</v>
      </c>
      <c r="I83" s="28"/>
      <c r="J83" s="11"/>
      <c r="K83" s="4"/>
      <c r="L83" s="57"/>
      <c r="M83" s="22"/>
      <c r="N83" s="9"/>
    </row>
    <row r="84" spans="1:14" ht="19.5" customHeight="1" thickBot="1">
      <c r="A84" s="79"/>
      <c r="B84" s="22"/>
      <c r="C84" s="30"/>
      <c r="D84" s="22"/>
      <c r="E84" s="22"/>
      <c r="F84" s="3"/>
      <c r="G84" s="22"/>
      <c r="H84" s="58"/>
      <c r="I84" s="9"/>
      <c r="J84" s="11"/>
      <c r="K84" s="35">
        <v>1</v>
      </c>
      <c r="L84" s="54" t="str">
        <f>IF(M79&gt;M80,L79,IF(M80&gt;M79,L80,""))</f>
        <v>JOURDE Christian (87/23)</v>
      </c>
      <c r="M84" s="22"/>
      <c r="N84" s="9"/>
    </row>
    <row r="85" spans="1:14" ht="19.5" customHeight="1" thickBot="1">
      <c r="A85" s="79"/>
      <c r="B85" s="67" t="s">
        <v>13</v>
      </c>
      <c r="C85" s="67"/>
      <c r="D85" s="67"/>
      <c r="E85" s="68"/>
      <c r="F85" s="3"/>
      <c r="G85" s="64">
        <v>6</v>
      </c>
      <c r="H85" s="45" t="str">
        <f>IF(M79&gt;M80,L80,IF(M80&gt;M79,L79,""))</f>
        <v>PEYRIN Yves (38)</v>
      </c>
      <c r="I85" s="16">
        <v>6</v>
      </c>
      <c r="J85" s="11"/>
      <c r="K85" s="36">
        <v>2</v>
      </c>
      <c r="L85" s="55" t="str">
        <f>IF(I85&gt;I86,H85,IF(I86&gt;I85,H86,""))</f>
        <v>PEYRIN Yves (38)</v>
      </c>
      <c r="M85" s="22"/>
      <c r="N85" s="9"/>
    </row>
    <row r="86" spans="1:14" ht="19.5" customHeight="1" thickBot="1">
      <c r="A86" s="79"/>
      <c r="B86" s="22"/>
      <c r="C86" s="30"/>
      <c r="D86" s="38" t="s">
        <v>25</v>
      </c>
      <c r="E86" s="22"/>
      <c r="F86" s="3"/>
      <c r="G86" s="65"/>
      <c r="H86" s="49" t="str">
        <f>IF(M81&gt;M82,L81,IF(M82&lt;M81,L82,""))</f>
        <v>LAVIER Patrick (21)</v>
      </c>
      <c r="I86" s="26">
        <v>2</v>
      </c>
      <c r="J86" s="11"/>
      <c r="K86" s="36">
        <v>3</v>
      </c>
      <c r="L86" s="55" t="str">
        <f>IF(I85&gt;I86,H86,IF(I86&gt;I85,H85,""))</f>
        <v>LAVIER Patrick (21)</v>
      </c>
      <c r="M86" s="22"/>
      <c r="N86" s="9"/>
    </row>
    <row r="87" spans="1:14" ht="19.5" customHeight="1">
      <c r="A87" s="79"/>
      <c r="B87" s="22"/>
      <c r="C87" s="30"/>
      <c r="D87" s="22"/>
      <c r="E87" s="22"/>
      <c r="F87" s="3"/>
      <c r="G87" s="22"/>
      <c r="H87" s="9"/>
      <c r="I87" s="9"/>
      <c r="J87" s="11"/>
      <c r="K87" s="36">
        <v>4</v>
      </c>
      <c r="L87" s="55" t="str">
        <f>IF(M81&gt;M82,L82,IF(M82&gt;M81,L81,""))</f>
        <v>ROCH Gilbert (01)</v>
      </c>
      <c r="M87" s="22"/>
      <c r="N87" s="9"/>
    </row>
    <row r="88" spans="1:13" ht="19.5" customHeight="1" thickBot="1">
      <c r="A88" s="80"/>
      <c r="B88" s="32"/>
      <c r="C88" s="33"/>
      <c r="D88" s="32"/>
      <c r="E88" s="32"/>
      <c r="F88" s="12"/>
      <c r="G88" s="32"/>
      <c r="H88" s="34">
        <f>IF((E88=""),"",IF((E88&gt;E81),D81,D88))</f>
      </c>
      <c r="I88" s="34"/>
      <c r="J88" s="12"/>
      <c r="K88" s="37">
        <v>5</v>
      </c>
      <c r="L88" s="56" t="str">
        <f>IF(I81&gt;I82,H82,IF(I82&gt;I81,H81,""))</f>
        <v>TREFOUEL Michel (27)</v>
      </c>
      <c r="M88" s="22"/>
    </row>
    <row r="89" ht="13.5" thickTop="1"/>
    <row r="91" ht="13.5" thickBot="1"/>
    <row r="92" spans="2:13" ht="27" customHeight="1" thickBot="1">
      <c r="B92" s="75" t="s">
        <v>4</v>
      </c>
      <c r="C92" s="75"/>
      <c r="D92" s="75"/>
      <c r="E92" s="75"/>
      <c r="F92" s="75"/>
      <c r="G92" s="75"/>
      <c r="H92" s="75"/>
      <c r="I92" s="75"/>
      <c r="J92" s="76"/>
      <c r="K92" s="71" t="str">
        <f>K1</f>
        <v>OBJAT (19)</v>
      </c>
      <c r="L92" s="72"/>
      <c r="M92" s="73"/>
    </row>
    <row r="93" spans="2:13" ht="27" customHeight="1">
      <c r="B93" s="77" t="str">
        <f>B2</f>
        <v>CHAMPIONNAT DE FRANCE VETERANS</v>
      </c>
      <c r="C93" s="77"/>
      <c r="D93" s="77"/>
      <c r="E93" s="77"/>
      <c r="F93" s="77"/>
      <c r="G93" s="77"/>
      <c r="H93" s="77"/>
      <c r="I93" s="77"/>
      <c r="J93" s="77"/>
      <c r="K93" s="74" t="str">
        <f>K2</f>
        <v>11-12-13 Septembre 2015</v>
      </c>
      <c r="L93" s="74"/>
      <c r="M93" s="74"/>
    </row>
    <row r="94" spans="6:11" ht="7.5" customHeight="1" thickBot="1">
      <c r="F94" s="1"/>
      <c r="G94" s="1"/>
      <c r="K94" s="1"/>
    </row>
    <row r="95" spans="2:13" ht="18.75" customHeight="1" thickBot="1">
      <c r="B95" s="66" t="s">
        <v>14</v>
      </c>
      <c r="C95" s="67"/>
      <c r="D95" s="67"/>
      <c r="E95" s="68"/>
      <c r="G95" s="66" t="s">
        <v>15</v>
      </c>
      <c r="H95" s="67"/>
      <c r="I95" s="68"/>
      <c r="K95" s="66" t="s">
        <v>16</v>
      </c>
      <c r="L95" s="67"/>
      <c r="M95" s="68"/>
    </row>
    <row r="96" spans="1:13" ht="15" customHeight="1" thickBot="1">
      <c r="A96" s="4" t="s">
        <v>9</v>
      </c>
      <c r="B96" s="4" t="s">
        <v>7</v>
      </c>
      <c r="C96" s="4"/>
      <c r="D96" s="38" t="s">
        <v>22</v>
      </c>
      <c r="E96" s="5" t="s">
        <v>6</v>
      </c>
      <c r="F96" s="4"/>
      <c r="G96" s="4"/>
      <c r="H96" s="38" t="s">
        <v>23</v>
      </c>
      <c r="I96" s="5"/>
      <c r="K96" s="4"/>
      <c r="L96" s="38" t="s">
        <v>24</v>
      </c>
      <c r="M96" s="5"/>
    </row>
    <row r="97" spans="1:14" ht="19.5" customHeight="1">
      <c r="A97" s="78">
        <v>7</v>
      </c>
      <c r="B97" s="69">
        <v>13</v>
      </c>
      <c r="C97" s="20" t="s">
        <v>0</v>
      </c>
      <c r="D97" s="45" t="s">
        <v>70</v>
      </c>
      <c r="E97" s="16">
        <v>6</v>
      </c>
      <c r="F97" s="3"/>
      <c r="G97" s="64">
        <v>15</v>
      </c>
      <c r="H97" s="45" t="str">
        <f>D101</f>
        <v>GUYOT Roger (69)</v>
      </c>
      <c r="I97" s="16">
        <v>2</v>
      </c>
      <c r="J97" s="11"/>
      <c r="K97" s="64">
        <v>3</v>
      </c>
      <c r="L97" s="50" t="str">
        <f>H101</f>
        <v>MOLLARD André (73)</v>
      </c>
      <c r="M97" s="16">
        <v>13</v>
      </c>
      <c r="N97" s="9"/>
    </row>
    <row r="98" spans="1:14" ht="19.5" customHeight="1" thickBot="1">
      <c r="A98" s="79"/>
      <c r="B98" s="70"/>
      <c r="C98" s="21" t="s">
        <v>1</v>
      </c>
      <c r="D98" s="41" t="s">
        <v>61</v>
      </c>
      <c r="E98" s="23">
        <v>11</v>
      </c>
      <c r="F98" s="3"/>
      <c r="G98" s="65"/>
      <c r="H98" s="48" t="str">
        <f>IF(AND(E97&gt;E98,E99&gt;E100),D99,IF(AND(E98&gt;E97,E100&gt;E99),D100,IF(AND(E97&gt;E98,E100&gt;E99),D97,IF(AND(E98&gt;E97,E99&gt;E100),D98,""))))</f>
        <v>VISTALLI Jean-Claude (01)</v>
      </c>
      <c r="I98" s="23">
        <v>13</v>
      </c>
      <c r="J98" s="11"/>
      <c r="K98" s="65"/>
      <c r="L98" s="51" t="str">
        <f>IF(I97&gt;I98,H97,IF(I98&gt;I97,H98,""))</f>
        <v>VISTALLI Jean-Claude (01)</v>
      </c>
      <c r="M98" s="23">
        <v>6</v>
      </c>
      <c r="N98" s="9"/>
    </row>
    <row r="99" spans="1:14" ht="19.5" customHeight="1">
      <c r="A99" s="79"/>
      <c r="B99" s="69">
        <v>14</v>
      </c>
      <c r="C99" s="24" t="s">
        <v>2</v>
      </c>
      <c r="D99" s="45" t="s">
        <v>62</v>
      </c>
      <c r="E99" s="16">
        <v>1</v>
      </c>
      <c r="F99" s="3"/>
      <c r="G99" s="64">
        <v>16</v>
      </c>
      <c r="H99" s="45" t="str">
        <f>IF(E97&gt;E98,D98,IF(E98&gt;E97,D97,""))</f>
        <v>GRELAUD Michel (85)</v>
      </c>
      <c r="I99" s="16">
        <v>7</v>
      </c>
      <c r="J99" s="11"/>
      <c r="K99" s="64">
        <v>4</v>
      </c>
      <c r="L99" s="52" t="str">
        <f>IF(I97&gt;I98,H98,IF(I98&gt;I97,H97,""))</f>
        <v>GUYOT Roger (69)</v>
      </c>
      <c r="M99" s="16">
        <v>1</v>
      </c>
      <c r="N99" s="9"/>
    </row>
    <row r="100" spans="1:14" ht="19.5" customHeight="1" thickBot="1">
      <c r="A100" s="79"/>
      <c r="B100" s="70"/>
      <c r="C100" s="25" t="s">
        <v>3</v>
      </c>
      <c r="D100" s="41" t="s">
        <v>63</v>
      </c>
      <c r="E100" s="26">
        <v>13</v>
      </c>
      <c r="F100" s="3"/>
      <c r="G100" s="65"/>
      <c r="H100" s="49" t="str">
        <f>IF(E99&gt;E100,D100,IF(E100&gt;E99,D99,""))</f>
        <v>CHAMBARD Jacques (71)</v>
      </c>
      <c r="I100" s="26">
        <v>9</v>
      </c>
      <c r="J100" s="11"/>
      <c r="K100" s="65"/>
      <c r="L100" s="53" t="str">
        <f>IF(I99&gt;I100,H99,IF(I100&gt;I99,H100,""))</f>
        <v>CHAMBARD Jacques (71)</v>
      </c>
      <c r="M100" s="26">
        <v>13</v>
      </c>
      <c r="N100" s="9"/>
    </row>
    <row r="101" spans="1:14" ht="19.5" customHeight="1" thickBot="1">
      <c r="A101" s="79"/>
      <c r="B101" s="31" t="s">
        <v>41</v>
      </c>
      <c r="C101" s="29" t="s">
        <v>12</v>
      </c>
      <c r="D101" s="47" t="s">
        <v>64</v>
      </c>
      <c r="E101" s="28"/>
      <c r="F101" s="3"/>
      <c r="G101" s="27" t="s">
        <v>41</v>
      </c>
      <c r="H101" s="48" t="str">
        <f>IF(AND(E97&gt;E98,E99&gt;E100),D97,IF(AND(E98&gt;E97,E100&gt;E99),D98,IF(AND(E97&gt;E98,E100&gt;E99),D100,IF(AND(E98&gt;E97,E99&gt;E100),D99,""))))</f>
        <v>MOLLARD André (73)</v>
      </c>
      <c r="I101" s="28"/>
      <c r="J101" s="11"/>
      <c r="K101" s="4"/>
      <c r="L101" s="57"/>
      <c r="M101" s="22"/>
      <c r="N101" s="9"/>
    </row>
    <row r="102" spans="1:14" ht="19.5" customHeight="1" thickBot="1">
      <c r="A102" s="79"/>
      <c r="B102" s="22"/>
      <c r="C102" s="30"/>
      <c r="D102" s="22"/>
      <c r="E102" s="22"/>
      <c r="F102" s="3"/>
      <c r="G102" s="22"/>
      <c r="H102" s="58"/>
      <c r="I102" s="9"/>
      <c r="J102" s="11"/>
      <c r="K102" s="35">
        <v>1</v>
      </c>
      <c r="L102" s="54" t="str">
        <f>IF(M97&gt;M98,L97,IF(M98&gt;M97,L98,""))</f>
        <v>MOLLARD André (73)</v>
      </c>
      <c r="M102" s="22"/>
      <c r="N102" s="9"/>
    </row>
    <row r="103" spans="1:14" ht="19.5" customHeight="1" thickBot="1">
      <c r="A103" s="79"/>
      <c r="B103" s="67" t="s">
        <v>13</v>
      </c>
      <c r="C103" s="67"/>
      <c r="D103" s="67"/>
      <c r="E103" s="68"/>
      <c r="F103" s="3"/>
      <c r="G103" s="64">
        <v>7</v>
      </c>
      <c r="H103" s="45" t="str">
        <f>IF(M97&gt;M98,L98,IF(M98&gt;M97,L97,""))</f>
        <v>VISTALLI Jean-Claude (01)</v>
      </c>
      <c r="I103" s="16">
        <v>13</v>
      </c>
      <c r="J103" s="11"/>
      <c r="K103" s="36">
        <v>2</v>
      </c>
      <c r="L103" s="55" t="str">
        <f>IF(I103&gt;I104,H103,IF(I104&gt;I103,H104,""))</f>
        <v>VISTALLI Jean-Claude (01)</v>
      </c>
      <c r="M103" s="22"/>
      <c r="N103" s="9"/>
    </row>
    <row r="104" spans="1:14" ht="19.5" customHeight="1" thickBot="1">
      <c r="A104" s="79"/>
      <c r="B104" s="22"/>
      <c r="C104" s="30"/>
      <c r="D104" s="38" t="s">
        <v>25</v>
      </c>
      <c r="E104" s="22"/>
      <c r="F104" s="3"/>
      <c r="G104" s="65"/>
      <c r="H104" s="49" t="s">
        <v>71</v>
      </c>
      <c r="I104" s="26">
        <v>2</v>
      </c>
      <c r="J104" s="11"/>
      <c r="K104" s="36">
        <v>3</v>
      </c>
      <c r="L104" s="55" t="str">
        <f>IF(I103&gt;I104,H104,IF(I104&gt;I103,H103,""))</f>
        <v>CHAMBARD ( 71 )</v>
      </c>
      <c r="M104" s="22"/>
      <c r="N104" s="9"/>
    </row>
    <row r="105" spans="1:14" ht="19.5" customHeight="1">
      <c r="A105" s="79"/>
      <c r="B105" s="22"/>
      <c r="C105" s="30"/>
      <c r="D105" s="22"/>
      <c r="E105" s="22"/>
      <c r="F105" s="3"/>
      <c r="G105" s="22"/>
      <c r="H105" s="9"/>
      <c r="I105" s="9"/>
      <c r="J105" s="11"/>
      <c r="K105" s="36">
        <v>4</v>
      </c>
      <c r="L105" s="55" t="str">
        <f>IF(M99&gt;M100,L100,IF(M100&gt;M99,L99,""))</f>
        <v>GUYOT Roger (69)</v>
      </c>
      <c r="M105" s="22"/>
      <c r="N105" s="9"/>
    </row>
    <row r="106" spans="1:13" ht="19.5" customHeight="1" thickBot="1">
      <c r="A106" s="80"/>
      <c r="B106" s="32"/>
      <c r="C106" s="33"/>
      <c r="D106" s="32"/>
      <c r="E106" s="32"/>
      <c r="F106" s="12"/>
      <c r="G106" s="32"/>
      <c r="H106" s="34">
        <f>IF((E106=""),"",IF((E106&gt;E99),D99,D106))</f>
      </c>
      <c r="I106" s="34"/>
      <c r="J106" s="12"/>
      <c r="K106" s="37">
        <v>5</v>
      </c>
      <c r="L106" s="56" t="str">
        <f>IF(I99&gt;I100,H100,IF(I100&gt;I99,H99,""))</f>
        <v>GRELAUD Michel (85)</v>
      </c>
      <c r="M106" s="22"/>
    </row>
    <row r="107" spans="6:11" ht="7.5" customHeight="1" thickBot="1" thickTop="1">
      <c r="F107" s="1"/>
      <c r="G107" s="1"/>
      <c r="K107" s="1"/>
    </row>
    <row r="108" spans="2:13" ht="18.75" customHeight="1" thickBot="1">
      <c r="B108" s="66" t="s">
        <v>14</v>
      </c>
      <c r="C108" s="67"/>
      <c r="D108" s="67"/>
      <c r="E108" s="68"/>
      <c r="G108" s="66" t="s">
        <v>15</v>
      </c>
      <c r="H108" s="67"/>
      <c r="I108" s="68"/>
      <c r="K108" s="66" t="s">
        <v>16</v>
      </c>
      <c r="L108" s="67"/>
      <c r="M108" s="68"/>
    </row>
    <row r="109" spans="1:13" ht="15" customHeight="1" thickBot="1">
      <c r="A109" s="4" t="s">
        <v>9</v>
      </c>
      <c r="B109" s="4" t="s">
        <v>7</v>
      </c>
      <c r="C109" s="4"/>
      <c r="D109" s="38" t="s">
        <v>22</v>
      </c>
      <c r="E109" s="5" t="s">
        <v>6</v>
      </c>
      <c r="F109" s="4"/>
      <c r="G109" s="4"/>
      <c r="H109" s="38" t="s">
        <v>23</v>
      </c>
      <c r="I109" s="5"/>
      <c r="K109" s="4"/>
      <c r="L109" s="38" t="s">
        <v>24</v>
      </c>
      <c r="M109" s="5"/>
    </row>
    <row r="110" spans="1:14" ht="19.5" customHeight="1">
      <c r="A110" s="78">
        <v>8</v>
      </c>
      <c r="B110" s="69">
        <v>15</v>
      </c>
      <c r="C110" s="20" t="s">
        <v>0</v>
      </c>
      <c r="D110" s="45" t="s">
        <v>65</v>
      </c>
      <c r="E110" s="16">
        <v>9</v>
      </c>
      <c r="F110" s="3"/>
      <c r="G110" s="64">
        <v>9</v>
      </c>
      <c r="H110" s="45" t="str">
        <f>D114</f>
        <v>THEVENET Jean (42)</v>
      </c>
      <c r="I110" s="16">
        <v>7</v>
      </c>
      <c r="J110" s="11"/>
      <c r="K110" s="64">
        <v>5</v>
      </c>
      <c r="L110" s="50" t="str">
        <f>H114</f>
        <v>PEGOURIE Claude (34)</v>
      </c>
      <c r="M110" s="16">
        <v>2</v>
      </c>
      <c r="N110" s="9"/>
    </row>
    <row r="111" spans="1:14" ht="19.5" customHeight="1" thickBot="1">
      <c r="A111" s="79"/>
      <c r="B111" s="70"/>
      <c r="C111" s="21" t="s">
        <v>1</v>
      </c>
      <c r="D111" s="41" t="s">
        <v>66</v>
      </c>
      <c r="E111" s="23">
        <v>13</v>
      </c>
      <c r="F111" s="3"/>
      <c r="G111" s="65"/>
      <c r="H111" s="48" t="str">
        <f>IF(AND(E110&gt;E111,E112&gt;E113),D112,IF(AND(E111&gt;E110,E113&gt;E112),D113,IF(AND(E110&gt;E111,E113&gt;E112),D110,IF(AND(E111&gt;E110,E112&gt;E113),D111,""))))</f>
        <v>GUIGAL Gérard (03)</v>
      </c>
      <c r="I111" s="23">
        <v>13</v>
      </c>
      <c r="J111" s="11"/>
      <c r="K111" s="65"/>
      <c r="L111" s="51" t="str">
        <f>IF(I110&gt;I111,H110,IF(I111&gt;I110,H111,""))</f>
        <v>GUIGAL Gérard (03)</v>
      </c>
      <c r="M111" s="23">
        <v>13</v>
      </c>
      <c r="N111" s="9"/>
    </row>
    <row r="112" spans="1:14" ht="19.5" customHeight="1">
      <c r="A112" s="79"/>
      <c r="B112" s="69">
        <v>16</v>
      </c>
      <c r="C112" s="24" t="s">
        <v>2</v>
      </c>
      <c r="D112" s="45" t="s">
        <v>67</v>
      </c>
      <c r="E112" s="16">
        <v>8</v>
      </c>
      <c r="F112" s="3"/>
      <c r="G112" s="64">
        <v>10</v>
      </c>
      <c r="H112" s="45" t="str">
        <f>IF(E110&gt;E111,D111,IF(E111&gt;E110,D110,""))</f>
        <v>ROUSSEY Alain (54)</v>
      </c>
      <c r="I112" s="16">
        <v>5</v>
      </c>
      <c r="J112" s="11"/>
      <c r="K112" s="64">
        <v>6</v>
      </c>
      <c r="L112" s="52" t="str">
        <f>IF(I110&gt;I111,H111,IF(I111&gt;I110,H110,""))</f>
        <v>THEVENET Jean (42)</v>
      </c>
      <c r="M112" s="16">
        <v>13</v>
      </c>
      <c r="N112" s="9"/>
    </row>
    <row r="113" spans="1:14" ht="19.5" customHeight="1" thickBot="1">
      <c r="A113" s="79"/>
      <c r="B113" s="70"/>
      <c r="C113" s="25" t="s">
        <v>3</v>
      </c>
      <c r="D113" s="48" t="s">
        <v>68</v>
      </c>
      <c r="E113" s="26">
        <v>11</v>
      </c>
      <c r="F113" s="3"/>
      <c r="G113" s="65"/>
      <c r="H113" s="49" t="str">
        <f>IF(E112&gt;E113,D113,IF(E113&gt;E112,D112,""))</f>
        <v>DE NEGRI Gérard (38)</v>
      </c>
      <c r="I113" s="26">
        <v>13</v>
      </c>
      <c r="J113" s="11"/>
      <c r="K113" s="65"/>
      <c r="L113" s="53" t="str">
        <f>IF(I112&gt;I113,H112,IF(I113&gt;I112,H113,""))</f>
        <v>DE NEGRI Gérard (38)</v>
      </c>
      <c r="M113" s="26">
        <v>5</v>
      </c>
      <c r="N113" s="9"/>
    </row>
    <row r="114" spans="1:14" ht="19.5" customHeight="1" thickBot="1">
      <c r="A114" s="79"/>
      <c r="B114" s="31" t="s">
        <v>41</v>
      </c>
      <c r="C114" s="29" t="s">
        <v>12</v>
      </c>
      <c r="D114" s="47" t="s">
        <v>69</v>
      </c>
      <c r="E114" s="28"/>
      <c r="F114" s="3"/>
      <c r="G114" s="27" t="s">
        <v>41</v>
      </c>
      <c r="H114" s="48" t="str">
        <f>IF(AND(E110&gt;E111,E112&gt;E113),D110,IF(AND(E111&gt;E110,E113&gt;E112),D111,IF(AND(E110&gt;E111,E113&gt;E112),D113,IF(AND(E111&gt;E110,E112&gt;E113),D112,""))))</f>
        <v>PEGOURIE Claude (34)</v>
      </c>
      <c r="I114" s="28"/>
      <c r="J114" s="11"/>
      <c r="K114" s="4"/>
      <c r="L114" s="57"/>
      <c r="M114" s="22"/>
      <c r="N114" s="9"/>
    </row>
    <row r="115" spans="1:14" ht="19.5" customHeight="1" thickBot="1">
      <c r="A115" s="79"/>
      <c r="B115" s="22"/>
      <c r="C115" s="30"/>
      <c r="D115" s="22"/>
      <c r="E115" s="22"/>
      <c r="F115" s="3"/>
      <c r="G115" s="22"/>
      <c r="H115" s="58"/>
      <c r="I115" s="9"/>
      <c r="J115" s="11"/>
      <c r="K115" s="35">
        <v>1</v>
      </c>
      <c r="L115" s="54" t="str">
        <f>IF(M110&gt;M111,L110,IF(M111&gt;M110,L111,""))</f>
        <v>GUIGAL Gérard (03)</v>
      </c>
      <c r="M115" s="22"/>
      <c r="N115" s="9"/>
    </row>
    <row r="116" spans="1:14" ht="19.5" customHeight="1" thickBot="1">
      <c r="A116" s="79"/>
      <c r="B116" s="67" t="s">
        <v>13</v>
      </c>
      <c r="C116" s="67"/>
      <c r="D116" s="67"/>
      <c r="E116" s="68"/>
      <c r="F116" s="3"/>
      <c r="G116" s="64">
        <v>8</v>
      </c>
      <c r="H116" s="45" t="str">
        <f>IF(M110&gt;M111,L111,IF(M111&gt;M110,L110,""))</f>
        <v>PEGOURIE Claude (34)</v>
      </c>
      <c r="I116" s="16">
        <v>13</v>
      </c>
      <c r="J116" s="11"/>
      <c r="K116" s="36">
        <v>2</v>
      </c>
      <c r="L116" s="55" t="str">
        <f>IF(I116&gt;I117,H116,IF(I117&gt;I116,H117,""))</f>
        <v>PEGOURIE Claude (34)</v>
      </c>
      <c r="M116" s="22"/>
      <c r="N116" s="9"/>
    </row>
    <row r="117" spans="1:14" ht="19.5" customHeight="1" thickBot="1">
      <c r="A117" s="79"/>
      <c r="B117" s="22"/>
      <c r="C117" s="30"/>
      <c r="D117" s="38" t="s">
        <v>25</v>
      </c>
      <c r="E117" s="22"/>
      <c r="F117" s="3"/>
      <c r="G117" s="65"/>
      <c r="H117" s="49" t="str">
        <f>IF(M112&gt;M113,L112,IF(M113&lt;M112,L113,""))</f>
        <v>THEVENET Jean (42)</v>
      </c>
      <c r="I117" s="26">
        <v>2</v>
      </c>
      <c r="J117" s="11"/>
      <c r="K117" s="36">
        <v>3</v>
      </c>
      <c r="L117" s="55" t="str">
        <f>IF(I116&gt;I117,H117,IF(I117&gt;I116,H116,""))</f>
        <v>THEVENET Jean (42)</v>
      </c>
      <c r="M117" s="22"/>
      <c r="N117" s="9"/>
    </row>
    <row r="118" spans="1:14" ht="19.5" customHeight="1">
      <c r="A118" s="79"/>
      <c r="B118" s="22"/>
      <c r="C118" s="30"/>
      <c r="D118" s="22"/>
      <c r="E118" s="22"/>
      <c r="F118" s="3"/>
      <c r="G118" s="22"/>
      <c r="H118" s="9"/>
      <c r="I118" s="9"/>
      <c r="J118" s="11"/>
      <c r="K118" s="36">
        <v>4</v>
      </c>
      <c r="L118" s="55" t="str">
        <f>IF(M112&gt;M113,L113,IF(M113&gt;M112,L112,""))</f>
        <v>DE NEGRI Gérard (38)</v>
      </c>
      <c r="M118" s="22"/>
      <c r="N118" s="9"/>
    </row>
    <row r="119" spans="1:13" ht="19.5" customHeight="1" thickBot="1">
      <c r="A119" s="80"/>
      <c r="B119" s="32"/>
      <c r="C119" s="33"/>
      <c r="D119" s="32"/>
      <c r="E119" s="32"/>
      <c r="F119" s="12"/>
      <c r="G119" s="32"/>
      <c r="H119" s="34">
        <f>IF((E119=""),"",IF((E119&gt;E112),D112,D119))</f>
      </c>
      <c r="I119" s="34"/>
      <c r="J119" s="12"/>
      <c r="K119" s="37">
        <v>5</v>
      </c>
      <c r="L119" s="56" t="str">
        <f>IF(I112&gt;I113,H113,IF(I113&gt;I112,H112,""))</f>
        <v>ROUSSEY Alain (54)</v>
      </c>
      <c r="M119" s="22"/>
    </row>
    <row r="120" ht="13.5" thickTop="1"/>
  </sheetData>
  <sheetProtection/>
  <protectedRanges>
    <protectedRange sqref="N29:N42" name="Plage14"/>
    <protectedRange sqref="L29:L33 L35:L42" name="Plage13"/>
    <protectedRange sqref="J28:J33 J35:J43" name="Plage12"/>
    <protectedRange sqref="G28:G33 G35:G38 G40:G43" name="Plage11"/>
    <protectedRange sqref="E28:E33 E35:E43" name="Plage10"/>
    <protectedRange sqref="B28:B38 B40:B43" name="Plage9"/>
    <protectedRange sqref="A28:A43" name="Plage8"/>
    <protectedRange sqref="N7:N20" name="Plage7"/>
    <protectedRange sqref="L7:L17 L19:L20" name="Plage6"/>
    <protectedRange sqref="J6:J17 J19:J21" name="Plage5"/>
    <protectedRange sqref="G6:G9 G19:G21 G11:G17" name="Plage4"/>
    <protectedRange sqref="E6:E17 E19:E21 I6:I9 M6:M9" name="Plage3"/>
    <protectedRange sqref="B6:B21 G10 B23 G23 B39 G39 B70 G70 B83 G83 B101 G101 B114 G114" name="Plage2"/>
    <protectedRange sqref="A6:A21" name="Plage1"/>
  </protectedRanges>
  <mergeCells count="111">
    <mergeCell ref="B116:E116"/>
    <mergeCell ref="G116:G117"/>
    <mergeCell ref="A110:A119"/>
    <mergeCell ref="B110:B111"/>
    <mergeCell ref="G110:G111"/>
    <mergeCell ref="K110:K111"/>
    <mergeCell ref="B112:B113"/>
    <mergeCell ref="G112:G113"/>
    <mergeCell ref="K112:K113"/>
    <mergeCell ref="A97:A106"/>
    <mergeCell ref="B97:B98"/>
    <mergeCell ref="G97:G98"/>
    <mergeCell ref="K97:K98"/>
    <mergeCell ref="B99:B100"/>
    <mergeCell ref="G99:G100"/>
    <mergeCell ref="K99:K100"/>
    <mergeCell ref="B93:J93"/>
    <mergeCell ref="K93:M93"/>
    <mergeCell ref="B95:E95"/>
    <mergeCell ref="G95:I95"/>
    <mergeCell ref="K95:M95"/>
    <mergeCell ref="B108:E108"/>
    <mergeCell ref="G108:I108"/>
    <mergeCell ref="K108:M108"/>
    <mergeCell ref="B103:E103"/>
    <mergeCell ref="G103:G104"/>
    <mergeCell ref="A79:A88"/>
    <mergeCell ref="B79:B80"/>
    <mergeCell ref="G79:G80"/>
    <mergeCell ref="K79:K80"/>
    <mergeCell ref="B81:B82"/>
    <mergeCell ref="G81:G82"/>
    <mergeCell ref="B92:J92"/>
    <mergeCell ref="K92:M92"/>
    <mergeCell ref="B85:E85"/>
    <mergeCell ref="G85:G86"/>
    <mergeCell ref="K81:K82"/>
    <mergeCell ref="B77:E77"/>
    <mergeCell ref="G77:I77"/>
    <mergeCell ref="K77:M77"/>
    <mergeCell ref="A66:A75"/>
    <mergeCell ref="B66:B67"/>
    <mergeCell ref="G66:G67"/>
    <mergeCell ref="K66:K67"/>
    <mergeCell ref="B68:B69"/>
    <mergeCell ref="G68:G69"/>
    <mergeCell ref="K68:K69"/>
    <mergeCell ref="B72:E72"/>
    <mergeCell ref="G72:G73"/>
    <mergeCell ref="B62:J62"/>
    <mergeCell ref="K62:M62"/>
    <mergeCell ref="B64:E64"/>
    <mergeCell ref="G64:I64"/>
    <mergeCell ref="K64:M64"/>
    <mergeCell ref="B61:J61"/>
    <mergeCell ref="K61:M61"/>
    <mergeCell ref="K30:M30"/>
    <mergeCell ref="K33:M33"/>
    <mergeCell ref="K31:M31"/>
    <mergeCell ref="B31:J31"/>
    <mergeCell ref="B46:E46"/>
    <mergeCell ref="G46:I46"/>
    <mergeCell ref="K46:M46"/>
    <mergeCell ref="B33:E33"/>
    <mergeCell ref="B41:E41"/>
    <mergeCell ref="G41:G42"/>
    <mergeCell ref="G17:I17"/>
    <mergeCell ref="B21:B22"/>
    <mergeCell ref="G21:G22"/>
    <mergeCell ref="B19:B20"/>
    <mergeCell ref="G19:G20"/>
    <mergeCell ref="B30:J30"/>
    <mergeCell ref="B35:B36"/>
    <mergeCell ref="G35:G36"/>
    <mergeCell ref="K35:K36"/>
    <mergeCell ref="B37:B38"/>
    <mergeCell ref="G37:G38"/>
    <mergeCell ref="K37:K38"/>
    <mergeCell ref="A19:A28"/>
    <mergeCell ref="B25:E25"/>
    <mergeCell ref="B17:E17"/>
    <mergeCell ref="A48:A57"/>
    <mergeCell ref="G48:G49"/>
    <mergeCell ref="G50:G51"/>
    <mergeCell ref="B54:E54"/>
    <mergeCell ref="G54:G55"/>
    <mergeCell ref="B48:E52"/>
    <mergeCell ref="A35:A44"/>
    <mergeCell ref="K1:M1"/>
    <mergeCell ref="K2:M2"/>
    <mergeCell ref="B1:J1"/>
    <mergeCell ref="B2:J2"/>
    <mergeCell ref="A6:A15"/>
    <mergeCell ref="B8:B9"/>
    <mergeCell ref="B12:E12"/>
    <mergeCell ref="K4:M4"/>
    <mergeCell ref="G4:I4"/>
    <mergeCell ref="B6:B7"/>
    <mergeCell ref="G6:G7"/>
    <mergeCell ref="K6:K7"/>
    <mergeCell ref="B4:E4"/>
    <mergeCell ref="G12:G13"/>
    <mergeCell ref="K48:K49"/>
    <mergeCell ref="K50:K51"/>
    <mergeCell ref="G8:G9"/>
    <mergeCell ref="K8:K9"/>
    <mergeCell ref="G25:G26"/>
    <mergeCell ref="K17:M17"/>
    <mergeCell ref="K21:K22"/>
    <mergeCell ref="K19:K20"/>
    <mergeCell ref="G33:I33"/>
  </mergeCells>
  <printOptions horizontalCentered="1"/>
  <pageMargins left="0.21" right="0.1968503937007874" top="0.31" bottom="0" header="0.17" footer="0.196850393700787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P16" sqref="P16"/>
    </sheetView>
  </sheetViews>
  <sheetFormatPr defaultColWidth="11.421875" defaultRowHeight="12.75"/>
  <cols>
    <col min="1" max="1" width="4.28125" style="1" customWidth="1"/>
    <col min="2" max="2" width="25.7109375" style="1" customWidth="1"/>
    <col min="3" max="3" width="4.7109375" style="1" customWidth="1"/>
    <col min="4" max="4" width="0.85546875" style="2" customWidth="1"/>
    <col min="5" max="5" width="4.28125" style="2" customWidth="1"/>
    <col min="6" max="6" width="25.7109375" style="1" customWidth="1"/>
    <col min="7" max="7" width="4.7109375" style="1" customWidth="1"/>
    <col min="8" max="8" width="0.85546875" style="1" customWidth="1"/>
    <col min="9" max="9" width="4.28125" style="2" customWidth="1"/>
    <col min="10" max="10" width="25.7109375" style="1" customWidth="1"/>
    <col min="11" max="11" width="4.7109375" style="1" customWidth="1"/>
    <col min="12" max="12" width="0.85546875" style="1" customWidth="1"/>
    <col min="13" max="13" width="4.28125" style="2" customWidth="1"/>
    <col min="14" max="14" width="25.7109375" style="1" customWidth="1"/>
    <col min="15" max="15" width="4.7109375" style="1" customWidth="1"/>
    <col min="16" max="16384" width="11.421875" style="1" customWidth="1"/>
  </cols>
  <sheetData>
    <row r="1" spans="2:15" ht="31.5" customHeight="1">
      <c r="B1" s="92" t="str">
        <f>'Parties Poules'!K1</f>
        <v>OBJAT (19)</v>
      </c>
      <c r="C1" s="93"/>
      <c r="D1" s="93"/>
      <c r="E1" s="93"/>
      <c r="F1" s="93"/>
      <c r="G1" s="93"/>
      <c r="H1" s="94"/>
      <c r="I1" s="90"/>
      <c r="J1" s="90"/>
      <c r="K1" s="90"/>
      <c r="M1" s="90"/>
      <c r="N1" s="90"/>
      <c r="O1" s="90"/>
    </row>
    <row r="2" spans="2:15" ht="24" customHeight="1">
      <c r="B2" s="74" t="str">
        <f>'Parties Poules'!B2</f>
        <v>CHAMPIONNAT DE FRANCE VETERANS</v>
      </c>
      <c r="C2" s="74"/>
      <c r="D2" s="74"/>
      <c r="E2" s="74"/>
      <c r="F2" s="74"/>
      <c r="G2" s="74"/>
      <c r="H2" s="74"/>
      <c r="I2" s="91" t="str">
        <f>'Parties Poules'!K2</f>
        <v>11-12-13 Septembre 2015</v>
      </c>
      <c r="J2" s="91"/>
      <c r="K2" s="91"/>
      <c r="M2" s="74"/>
      <c r="N2" s="74"/>
      <c r="O2" s="74"/>
    </row>
    <row r="3" spans="4:13" ht="15" customHeight="1" thickBot="1">
      <c r="D3" s="1"/>
      <c r="E3" s="1"/>
      <c r="I3" s="1"/>
      <c r="M3" s="1"/>
    </row>
    <row r="4" spans="1:15" ht="25.5" customHeight="1" thickBot="1">
      <c r="A4" s="40"/>
      <c r="B4" s="40" t="s">
        <v>10</v>
      </c>
      <c r="C4" s="39"/>
      <c r="D4" s="1"/>
      <c r="E4" s="40"/>
      <c r="F4" s="40" t="s">
        <v>8</v>
      </c>
      <c r="G4" s="39"/>
      <c r="I4" s="66" t="s">
        <v>11</v>
      </c>
      <c r="J4" s="67"/>
      <c r="K4" s="68"/>
      <c r="M4" s="66" t="s">
        <v>5</v>
      </c>
      <c r="N4" s="67"/>
      <c r="O4" s="68"/>
    </row>
    <row r="5" spans="1:15" ht="15" customHeight="1" thickBot="1">
      <c r="A5" s="6" t="s">
        <v>7</v>
      </c>
      <c r="B5" s="42" t="s">
        <v>26</v>
      </c>
      <c r="C5" s="15" t="s">
        <v>6</v>
      </c>
      <c r="D5" s="4"/>
      <c r="E5" s="4"/>
      <c r="F5" s="42" t="s">
        <v>27</v>
      </c>
      <c r="G5" s="5"/>
      <c r="I5" s="4"/>
      <c r="J5" s="42" t="s">
        <v>28</v>
      </c>
      <c r="K5" s="5"/>
      <c r="M5" s="4"/>
      <c r="N5" s="42" t="s">
        <v>29</v>
      </c>
      <c r="O5" s="5"/>
    </row>
    <row r="6" spans="1:15" ht="27" customHeight="1" thickBot="1">
      <c r="A6" s="64">
        <v>7</v>
      </c>
      <c r="B6" s="45" t="str">
        <f>'Parties Poules'!L11</f>
        <v>BUSETTO Pierre (74)</v>
      </c>
      <c r="C6" s="16">
        <v>13</v>
      </c>
      <c r="D6" s="1"/>
      <c r="E6" s="6"/>
      <c r="F6" s="7"/>
      <c r="G6" s="15"/>
      <c r="I6" s="6"/>
      <c r="J6" s="7"/>
      <c r="K6" s="15"/>
      <c r="M6" s="6"/>
      <c r="N6" s="7"/>
      <c r="O6" s="15"/>
    </row>
    <row r="7" spans="1:15" ht="27" customHeight="1" thickBot="1">
      <c r="A7" s="65"/>
      <c r="B7" s="48" t="str">
        <f>'Parties Poules'!L116</f>
        <v>PEGOURIE Claude (34)</v>
      </c>
      <c r="C7" s="17">
        <v>3</v>
      </c>
      <c r="D7" s="1"/>
      <c r="E7" s="64">
        <v>5</v>
      </c>
      <c r="F7" s="61" t="str">
        <f>IF((C6=""),"",IF(C6&gt;C7,B6,B7))</f>
        <v>BUSETTO Pierre (74)</v>
      </c>
      <c r="G7" s="16">
        <v>3</v>
      </c>
      <c r="I7" s="22"/>
      <c r="J7" s="58"/>
      <c r="K7" s="9"/>
      <c r="M7" s="22"/>
      <c r="N7" s="9"/>
      <c r="O7" s="9"/>
    </row>
    <row r="8" spans="1:15" ht="27" customHeight="1" thickBot="1">
      <c r="A8" s="64">
        <v>1</v>
      </c>
      <c r="B8" s="45" t="str">
        <f>'Parties Poules'!L102</f>
        <v>MOLLARD André (73)</v>
      </c>
      <c r="C8" s="16">
        <v>3</v>
      </c>
      <c r="D8" s="1"/>
      <c r="E8" s="65"/>
      <c r="F8" s="48" t="str">
        <f>IF((C9=""),"",IF((C8&gt;C9),B8,B9))</f>
        <v>BOUSQUET Claude (42)</v>
      </c>
      <c r="G8" s="17">
        <v>13</v>
      </c>
      <c r="I8" s="6"/>
      <c r="J8" s="7"/>
      <c r="K8" s="15"/>
      <c r="M8" s="22"/>
      <c r="N8" s="9"/>
      <c r="O8" s="9"/>
    </row>
    <row r="9" spans="1:15" ht="27" customHeight="1" thickBot="1">
      <c r="A9" s="65"/>
      <c r="B9" s="48" t="str">
        <f>'Parties Poules'!L25</f>
        <v>BOUSQUET Claude (42)</v>
      </c>
      <c r="C9" s="17">
        <v>13</v>
      </c>
      <c r="D9" s="3"/>
      <c r="F9" s="18"/>
      <c r="I9" s="64">
        <v>2</v>
      </c>
      <c r="J9" s="45" t="str">
        <f>IF((G7=""),"",IF(G7&gt;G8,F7,F8))</f>
        <v>BOUSQUET Claude (42)</v>
      </c>
      <c r="K9" s="16">
        <v>4</v>
      </c>
      <c r="M9" s="22"/>
      <c r="N9" s="9"/>
      <c r="O9" s="9"/>
    </row>
    <row r="10" spans="1:15" ht="27" customHeight="1" thickBot="1">
      <c r="A10" s="64">
        <v>6</v>
      </c>
      <c r="B10" s="45" t="str">
        <f>'Parties Poules'!L53</f>
        <v>VERGER Gérard (04/05)</v>
      </c>
      <c r="C10" s="16">
        <v>13</v>
      </c>
      <c r="D10" s="3"/>
      <c r="E10" s="6"/>
      <c r="F10" s="7"/>
      <c r="G10" s="15"/>
      <c r="I10" s="65"/>
      <c r="J10" s="48" t="str">
        <f>IF((G11=""),"",IF(G11&gt;G12,F11,F12))</f>
        <v>DELUCQ André (31)</v>
      </c>
      <c r="K10" s="17">
        <v>12</v>
      </c>
      <c r="M10" s="22"/>
      <c r="N10" s="9">
        <f>IF((K12=""),"",IF((K11&gt;K12),J11,J12))</f>
      </c>
      <c r="O10" s="9"/>
    </row>
    <row r="11" spans="1:10" ht="27" customHeight="1" thickBot="1">
      <c r="A11" s="65"/>
      <c r="B11" s="48" t="str">
        <f>'Parties Poules'!L72</f>
        <v>BERRUX André (11)</v>
      </c>
      <c r="C11" s="17">
        <v>10</v>
      </c>
      <c r="D11" s="1"/>
      <c r="E11" s="64">
        <v>7</v>
      </c>
      <c r="F11" s="45" t="str">
        <f>IF((C11=""),"",IF((C10&gt;C11),B10,B11))</f>
        <v>VERGER Gérard (04/05)</v>
      </c>
      <c r="G11" s="16">
        <v>4</v>
      </c>
      <c r="J11" s="62"/>
    </row>
    <row r="12" spans="1:15" ht="27" customHeight="1" thickBot="1">
      <c r="A12" s="64">
        <v>3</v>
      </c>
      <c r="B12" s="45" t="str">
        <f>'Parties Poules'!L84</f>
        <v>JOURDE Christian (87/23)</v>
      </c>
      <c r="C12" s="16">
        <v>9</v>
      </c>
      <c r="D12" s="1"/>
      <c r="E12" s="65"/>
      <c r="F12" s="48" t="str">
        <f>IF((C13=""),"",IF((C12&gt;C13),B12,B13))</f>
        <v>DELUCQ André (31)</v>
      </c>
      <c r="G12" s="17">
        <v>8</v>
      </c>
      <c r="J12" s="62"/>
      <c r="M12" s="6"/>
      <c r="N12" s="7"/>
      <c r="O12" s="15"/>
    </row>
    <row r="13" spans="1:15" ht="27" customHeight="1" thickBot="1">
      <c r="A13" s="65"/>
      <c r="B13" s="48" t="str">
        <f>'Parties Poules'!L41</f>
        <v>DELUCQ André (31)</v>
      </c>
      <c r="C13" s="17">
        <v>10</v>
      </c>
      <c r="D13" s="1"/>
      <c r="F13" s="18"/>
      <c r="J13" s="62"/>
      <c r="M13" s="64">
        <v>3</v>
      </c>
      <c r="N13" s="45" t="str">
        <f>IF((K9=""),"",IF(K9&gt;K10,J9,J10))</f>
        <v>DELUCQ André (31)</v>
      </c>
      <c r="O13" s="16">
        <v>13</v>
      </c>
    </row>
    <row r="14" spans="1:15" ht="27" customHeight="1" thickBot="1">
      <c r="A14" s="64">
        <v>2</v>
      </c>
      <c r="B14" s="45" t="str">
        <f>'Parties Poules'!L24</f>
        <v>QUARTIER Claude (07)</v>
      </c>
      <c r="C14" s="16">
        <v>13</v>
      </c>
      <c r="D14" s="1"/>
      <c r="E14" s="6"/>
      <c r="F14" s="7"/>
      <c r="G14" s="15"/>
      <c r="I14" s="6"/>
      <c r="J14" s="7"/>
      <c r="K14" s="15"/>
      <c r="M14" s="65"/>
      <c r="N14" s="48" t="str">
        <f>IF((K17=""),"",IF(K17&gt;K18,J17,J18))</f>
        <v>GINESTE ( 07 )</v>
      </c>
      <c r="O14" s="17">
        <v>2</v>
      </c>
    </row>
    <row r="15" spans="1:15" ht="27" customHeight="1" thickBot="1">
      <c r="A15" s="65"/>
      <c r="B15" s="48" t="str">
        <f>'Parties Poules'!L103</f>
        <v>VISTALLI Jean-Claude (01)</v>
      </c>
      <c r="C15" s="17">
        <v>5</v>
      </c>
      <c r="D15" s="1"/>
      <c r="E15" s="64">
        <v>1</v>
      </c>
      <c r="F15" s="45" t="str">
        <f>IF((C15=""),"",IF((C14&gt;C15),B14,B15))</f>
        <v>QUARTIER Claude (07)</v>
      </c>
      <c r="G15" s="16">
        <v>1</v>
      </c>
      <c r="I15" s="22"/>
      <c r="J15" s="58"/>
      <c r="K15" s="9"/>
      <c r="M15" s="22"/>
      <c r="N15" s="58"/>
      <c r="O15" s="9"/>
    </row>
    <row r="16" spans="1:15" ht="27" customHeight="1" thickBot="1">
      <c r="A16" s="64">
        <v>8</v>
      </c>
      <c r="B16" s="45" t="str">
        <f>'Parties Poules'!L115</f>
        <v>GUIGAL Gérard (03)</v>
      </c>
      <c r="C16" s="16">
        <v>3</v>
      </c>
      <c r="D16" s="1"/>
      <c r="E16" s="65"/>
      <c r="F16" s="48" t="str">
        <f>IF((C17=""),"",IF((C16&gt;C17),B16,B17))</f>
        <v>GINESTE ( 07 )</v>
      </c>
      <c r="G16" s="17">
        <v>13</v>
      </c>
      <c r="I16" s="6"/>
      <c r="J16" s="7"/>
      <c r="K16" s="15"/>
      <c r="M16" s="22"/>
      <c r="N16" s="9"/>
      <c r="O16" s="9"/>
    </row>
    <row r="17" spans="1:15" ht="27" customHeight="1" thickBot="1">
      <c r="A17" s="65"/>
      <c r="B17" s="48" t="str">
        <f>'Parties Poules'!L12</f>
        <v>GINESTE ( 07 )</v>
      </c>
      <c r="C17" s="17">
        <v>13</v>
      </c>
      <c r="D17" s="3"/>
      <c r="F17" s="18"/>
      <c r="I17" s="64">
        <v>4</v>
      </c>
      <c r="J17" s="45" t="str">
        <f>IF((G15=""),"",IF(G15&gt;G16,F15,F16))</f>
        <v>GINESTE ( 07 )</v>
      </c>
      <c r="K17" s="16">
        <v>7</v>
      </c>
      <c r="L17" s="2"/>
      <c r="M17" s="86"/>
      <c r="N17" s="86"/>
      <c r="O17" s="86"/>
    </row>
    <row r="18" spans="1:15" ht="27" customHeight="1" thickBot="1">
      <c r="A18" s="64">
        <v>4</v>
      </c>
      <c r="B18" s="45" t="str">
        <f>'Parties Poules'!L40</f>
        <v>EDOUARD André (69)</v>
      </c>
      <c r="C18" s="16">
        <v>13</v>
      </c>
      <c r="D18" s="3"/>
      <c r="E18" s="6"/>
      <c r="F18" s="7"/>
      <c r="G18" s="15"/>
      <c r="I18" s="65"/>
      <c r="J18" s="48" t="str">
        <f>IF((G19=""),"",IF(G19&gt;G20,F19,F20))</f>
        <v>EDOUARD André (69)</v>
      </c>
      <c r="K18" s="17">
        <v>6</v>
      </c>
      <c r="L18" s="11"/>
      <c r="M18" s="6"/>
      <c r="N18" s="7"/>
      <c r="O18" s="15"/>
    </row>
    <row r="19" spans="1:15" ht="27" customHeight="1" thickBot="1">
      <c r="A19" s="65"/>
      <c r="B19" s="48" t="str">
        <f>'Parties Poules'!L85</f>
        <v>PEYRIN Yves (38)</v>
      </c>
      <c r="C19" s="17">
        <v>4</v>
      </c>
      <c r="D19" s="1"/>
      <c r="E19" s="64">
        <v>3</v>
      </c>
      <c r="F19" s="45" t="str">
        <f>IF((C19=""),"",IF((C18&gt;C19),B18,B19))</f>
        <v>EDOUARD André (69)</v>
      </c>
      <c r="G19" s="16">
        <v>13</v>
      </c>
      <c r="I19" s="22"/>
      <c r="J19" s="58"/>
      <c r="K19" s="9"/>
      <c r="L19" s="11"/>
      <c r="M19" s="22"/>
      <c r="N19" s="9"/>
      <c r="O19" s="9"/>
    </row>
    <row r="20" spans="1:15" ht="27" customHeight="1" thickBot="1">
      <c r="A20" s="64">
        <v>5</v>
      </c>
      <c r="B20" s="45" t="str">
        <f>'Parties Poules'!L71</f>
        <v>ROBIN Roland (26)</v>
      </c>
      <c r="C20" s="16">
        <v>13</v>
      </c>
      <c r="D20" s="1"/>
      <c r="E20" s="65"/>
      <c r="F20" s="48" t="str">
        <f>IF((C21=""),"",IF((C20&gt;C21),B20,B21))</f>
        <v>ROBIN Roland (26)</v>
      </c>
      <c r="G20" s="17">
        <v>2</v>
      </c>
      <c r="I20" s="22"/>
      <c r="J20" s="58"/>
      <c r="K20" s="9"/>
      <c r="L20" s="11"/>
      <c r="M20" s="22"/>
      <c r="N20" s="9"/>
      <c r="O20" s="9"/>
    </row>
    <row r="21" spans="1:10" ht="27" customHeight="1" thickBot="1">
      <c r="A21" s="65"/>
      <c r="B21" s="48" t="str">
        <f>'Parties Poules'!L54</f>
        <v>LAGOUTTE Serge (69)</v>
      </c>
      <c r="C21" s="17">
        <v>3</v>
      </c>
      <c r="F21" s="62"/>
      <c r="J21" s="62"/>
    </row>
    <row r="22" spans="6:14" ht="12.75">
      <c r="F22" s="62"/>
      <c r="J22" s="62"/>
      <c r="N22" s="19"/>
    </row>
    <row r="23" spans="1:14" ht="12.75">
      <c r="A23" s="8"/>
      <c r="B23" s="8"/>
      <c r="C23" s="8"/>
      <c r="D23" s="8"/>
      <c r="E23" s="8"/>
      <c r="F23" s="8"/>
      <c r="G23" s="8"/>
      <c r="H23" s="8"/>
      <c r="I23" s="8"/>
      <c r="J23" s="63"/>
      <c r="K23" s="8"/>
      <c r="L23" s="8"/>
      <c r="M23" s="8"/>
      <c r="N23" s="8"/>
    </row>
    <row r="24" spans="1:14" ht="12.75">
      <c r="A24" s="8"/>
      <c r="B24" s="8"/>
      <c r="C24" s="8"/>
      <c r="D24" s="8"/>
      <c r="E24" s="8"/>
      <c r="F24" s="8"/>
      <c r="G24" s="8"/>
      <c r="H24" s="8"/>
      <c r="I24" s="8"/>
      <c r="J24" s="63"/>
      <c r="K24" s="8"/>
      <c r="L24" s="8"/>
      <c r="M24" s="8"/>
      <c r="N24" s="8"/>
    </row>
  </sheetData>
  <sheetProtection/>
  <protectedRanges>
    <protectedRange sqref="A6:A21" name="Plage1"/>
    <protectedRange sqref="C6:C21" name="Plage2"/>
    <protectedRange sqref="E7:E20" name="Plage3"/>
    <protectedRange sqref="G7:G20" name="Plage4"/>
    <protectedRange sqref="I9" name="Plage5"/>
    <protectedRange sqref="I17" name="Plage6"/>
    <protectedRange sqref="K9:K10" name="Plage7"/>
    <protectedRange sqref="K17:K18" name="Plage8"/>
    <protectedRange sqref="M13" name="Plage9"/>
    <protectedRange sqref="O13:O14" name="Plage10"/>
  </protectedRanges>
  <mergeCells count="24">
    <mergeCell ref="M4:O4"/>
    <mergeCell ref="I4:K4"/>
    <mergeCell ref="E7:E8"/>
    <mergeCell ref="I1:K1"/>
    <mergeCell ref="I2:K2"/>
    <mergeCell ref="B1:H1"/>
    <mergeCell ref="B2:H2"/>
    <mergeCell ref="M1:O1"/>
    <mergeCell ref="M2:O2"/>
    <mergeCell ref="I9:I10"/>
    <mergeCell ref="I17:I18"/>
    <mergeCell ref="A6:A7"/>
    <mergeCell ref="A8:A9"/>
    <mergeCell ref="A10:A11"/>
    <mergeCell ref="A12:A13"/>
    <mergeCell ref="A14:A15"/>
    <mergeCell ref="A16:A17"/>
    <mergeCell ref="M13:M14"/>
    <mergeCell ref="A18:A19"/>
    <mergeCell ref="A20:A21"/>
    <mergeCell ref="E11:E12"/>
    <mergeCell ref="E15:E16"/>
    <mergeCell ref="E19:E20"/>
    <mergeCell ref="M17:O17"/>
  </mergeCells>
  <printOptions horizontalCentered="1"/>
  <pageMargins left="0.31" right="0.1" top="0.43" bottom="0" header="0.24" footer="0.2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3">
      <selection activeCell="P19" sqref="P19"/>
    </sheetView>
  </sheetViews>
  <sheetFormatPr defaultColWidth="11.421875" defaultRowHeight="12.75"/>
  <cols>
    <col min="1" max="1" width="4.28125" style="1" customWidth="1"/>
    <col min="2" max="2" width="25.7109375" style="1" customWidth="1"/>
    <col min="3" max="3" width="4.7109375" style="1" customWidth="1"/>
    <col min="4" max="4" width="0.85546875" style="2" customWidth="1"/>
    <col min="5" max="5" width="4.28125" style="2" customWidth="1"/>
    <col min="6" max="6" width="25.7109375" style="1" customWidth="1"/>
    <col min="7" max="7" width="4.7109375" style="1" customWidth="1"/>
    <col min="8" max="8" width="0.85546875" style="1" customWidth="1"/>
    <col min="9" max="9" width="4.28125" style="2" customWidth="1"/>
    <col min="10" max="10" width="25.7109375" style="1" customWidth="1"/>
    <col min="11" max="11" width="4.7109375" style="1" customWidth="1"/>
    <col min="12" max="12" width="0.85546875" style="1" customWidth="1"/>
    <col min="13" max="13" width="4.28125" style="2" customWidth="1"/>
    <col min="14" max="14" width="25.7109375" style="1" customWidth="1"/>
    <col min="15" max="15" width="4.7109375" style="1" customWidth="1"/>
    <col min="16" max="16384" width="11.421875" style="1" customWidth="1"/>
  </cols>
  <sheetData>
    <row r="1" spans="2:15" ht="31.5" customHeight="1">
      <c r="B1" s="92" t="str">
        <f>'Parties Poules'!K1</f>
        <v>OBJAT (19)</v>
      </c>
      <c r="C1" s="93"/>
      <c r="D1" s="93"/>
      <c r="E1" s="93"/>
      <c r="F1" s="93"/>
      <c r="G1" s="93"/>
      <c r="H1" s="94"/>
      <c r="I1" s="90"/>
      <c r="J1" s="90"/>
      <c r="K1" s="90"/>
      <c r="M1" s="90"/>
      <c r="N1" s="90"/>
      <c r="O1" s="90"/>
    </row>
    <row r="2" spans="2:15" ht="24" customHeight="1">
      <c r="B2" s="74" t="s">
        <v>18</v>
      </c>
      <c r="C2" s="74"/>
      <c r="D2" s="74"/>
      <c r="E2" s="74"/>
      <c r="F2" s="74"/>
      <c r="G2" s="74"/>
      <c r="H2" s="74"/>
      <c r="I2" s="91" t="str">
        <f>'Parties Poules'!K2</f>
        <v>11-12-13 Septembre 2015</v>
      </c>
      <c r="J2" s="91"/>
      <c r="K2" s="91"/>
      <c r="M2" s="74"/>
      <c r="N2" s="74"/>
      <c r="O2" s="74"/>
    </row>
    <row r="3" spans="4:13" ht="15" customHeight="1" thickBot="1">
      <c r="D3" s="1"/>
      <c r="E3" s="1"/>
      <c r="I3" s="1"/>
      <c r="M3" s="1"/>
    </row>
    <row r="4" spans="1:15" ht="25.5" customHeight="1" thickBot="1">
      <c r="A4" s="14"/>
      <c r="B4" s="67" t="s">
        <v>17</v>
      </c>
      <c r="C4" s="68"/>
      <c r="E4" s="66" t="s">
        <v>10</v>
      </c>
      <c r="F4" s="67"/>
      <c r="G4" s="68"/>
      <c r="I4" s="66" t="s">
        <v>8</v>
      </c>
      <c r="J4" s="67"/>
      <c r="K4" s="68"/>
      <c r="M4" s="66" t="s">
        <v>11</v>
      </c>
      <c r="N4" s="67"/>
      <c r="O4" s="68"/>
    </row>
    <row r="5" spans="1:15" ht="15" customHeight="1" thickBot="1">
      <c r="A5" s="6" t="s">
        <v>7</v>
      </c>
      <c r="B5" s="38" t="s">
        <v>25</v>
      </c>
      <c r="C5" s="15" t="s">
        <v>6</v>
      </c>
      <c r="D5" s="4"/>
      <c r="E5" s="6"/>
      <c r="F5" s="42" t="s">
        <v>26</v>
      </c>
      <c r="G5" s="15"/>
      <c r="H5" s="4"/>
      <c r="I5" s="4"/>
      <c r="J5" s="42" t="s">
        <v>27</v>
      </c>
      <c r="K5" s="5"/>
      <c r="M5" s="4"/>
      <c r="N5" s="42" t="s">
        <v>28</v>
      </c>
      <c r="O5" s="5"/>
    </row>
    <row r="6" spans="1:15" ht="27" customHeight="1" thickBot="1">
      <c r="A6" s="95">
        <v>13</v>
      </c>
      <c r="B6" s="45" t="str">
        <f>'Parties Poules'!L14</f>
        <v>LACOURTOISIE Claude (32)</v>
      </c>
      <c r="C6" s="16">
        <v>0</v>
      </c>
      <c r="D6" s="1"/>
      <c r="E6" s="95">
        <v>16</v>
      </c>
      <c r="F6" s="45" t="str">
        <f>'Parties Poules'!L42</f>
        <v>BERTHELOT ( 16 )</v>
      </c>
      <c r="G6" s="16">
        <v>6</v>
      </c>
      <c r="I6" s="6"/>
      <c r="J6" s="7"/>
      <c r="K6" s="15"/>
      <c r="M6" s="6"/>
      <c r="N6" s="7"/>
      <c r="O6" s="15"/>
    </row>
    <row r="7" spans="1:15" ht="27" customHeight="1" thickBot="1">
      <c r="A7" s="96"/>
      <c r="B7" s="48" t="str">
        <f>'Parties Poules'!L119</f>
        <v>ROUSSEY Alain (54)</v>
      </c>
      <c r="C7" s="17">
        <v>13</v>
      </c>
      <c r="D7" s="1"/>
      <c r="E7" s="96"/>
      <c r="F7" s="48" t="str">
        <f>IF((C6=""),"",IF(C6&gt;C7,B6,B7))</f>
        <v>ROUSSEY Alain (54)</v>
      </c>
      <c r="G7" s="17">
        <v>12</v>
      </c>
      <c r="I7" s="64">
        <v>11</v>
      </c>
      <c r="J7" s="61" t="str">
        <f>IF((G7=""),"",IF((G6&gt;G7),F6,F7))</f>
        <v>ROUSSEY Alain (54)</v>
      </c>
      <c r="K7" s="16">
        <v>9</v>
      </c>
      <c r="M7" s="64">
        <v>6</v>
      </c>
      <c r="N7" s="45" t="str">
        <f>IF((K7=""),"",IF(K7&gt;K8,J7,J8))</f>
        <v>MAYER Didier (39)</v>
      </c>
      <c r="O7" s="16">
        <v>13</v>
      </c>
    </row>
    <row r="8" spans="1:15" ht="27" customHeight="1" thickBot="1">
      <c r="A8" s="95">
        <v>10</v>
      </c>
      <c r="B8" s="45" t="str">
        <f>'Parties Poules'!L105</f>
        <v>GUYOT Roger (69)</v>
      </c>
      <c r="C8" s="16">
        <v>7</v>
      </c>
      <c r="D8" s="1"/>
      <c r="E8" s="95">
        <v>15</v>
      </c>
      <c r="F8" s="45" t="str">
        <f>'Parties Poules'!L73</f>
        <v>VALADE Jean-Claude (02)</v>
      </c>
      <c r="G8" s="16">
        <v>9</v>
      </c>
      <c r="I8" s="65"/>
      <c r="J8" s="48" t="str">
        <f>IF((G9=""),"",IF((G8&gt;G9),F8,F9))</f>
        <v>MAYER Didier (39)</v>
      </c>
      <c r="K8" s="17">
        <v>12</v>
      </c>
      <c r="M8" s="65"/>
      <c r="N8" s="48" t="str">
        <f>IF((K11=""),"",IF(K11&gt;K12,J11,J12))</f>
        <v>SORABELLA Robert (06)</v>
      </c>
      <c r="O8" s="17">
        <v>5</v>
      </c>
    </row>
    <row r="9" spans="1:15" ht="27" customHeight="1" thickBot="1">
      <c r="A9" s="96"/>
      <c r="B9" s="48" t="str">
        <f>'Parties Poules'!L28</f>
        <v>MAYER Didier (39)</v>
      </c>
      <c r="C9" s="17">
        <v>13</v>
      </c>
      <c r="D9" s="3"/>
      <c r="E9" s="96"/>
      <c r="F9" s="48" t="str">
        <f>IF((C8=""),"",IF(C8&gt;C9,B8,B9))</f>
        <v>MAYER Didier (39)</v>
      </c>
      <c r="G9" s="17">
        <v>13</v>
      </c>
      <c r="H9" s="3"/>
      <c r="J9" s="18"/>
      <c r="M9" s="22"/>
      <c r="N9" s="9"/>
      <c r="O9" s="9"/>
    </row>
    <row r="10" spans="1:15" ht="27" customHeight="1" thickBot="1">
      <c r="A10" s="95">
        <v>14</v>
      </c>
      <c r="B10" s="45" t="str">
        <f>'Parties Poules'!L56</f>
        <v>GALLION Pierre (01)</v>
      </c>
      <c r="C10" s="16">
        <v>5</v>
      </c>
      <c r="D10" s="3"/>
      <c r="E10" s="95">
        <v>9</v>
      </c>
      <c r="F10" s="45" t="str">
        <f>'Parties Poules'!L13</f>
        <v>SORABELLA Robert (06)</v>
      </c>
      <c r="G10" s="16">
        <v>13</v>
      </c>
      <c r="H10" s="3"/>
      <c r="I10" s="6"/>
      <c r="J10" s="7"/>
      <c r="K10" s="15"/>
      <c r="M10" s="22"/>
      <c r="N10" s="9"/>
      <c r="O10" s="9"/>
    </row>
    <row r="11" spans="1:17" ht="27" customHeight="1" thickBot="1">
      <c r="A11" s="96"/>
      <c r="B11" s="48" t="str">
        <f>'Parties Poules'!L75</f>
        <v>FONTANA Jean (38)</v>
      </c>
      <c r="C11" s="17">
        <v>13</v>
      </c>
      <c r="D11" s="1"/>
      <c r="E11" s="96"/>
      <c r="F11" s="48" t="str">
        <f>IF((C10=""),"",IF(C10&gt;C11,B10,B11))</f>
        <v>FONTANA Jean (38)</v>
      </c>
      <c r="G11" s="17">
        <v>9</v>
      </c>
      <c r="I11" s="64">
        <v>13</v>
      </c>
      <c r="J11" s="45" t="str">
        <f>IF((G11=""),"",IF((G10&gt;G11),F10,F11))</f>
        <v>SORABELLA Robert (06)</v>
      </c>
      <c r="K11" s="16">
        <v>13</v>
      </c>
      <c r="Q11" s="44"/>
    </row>
    <row r="12" spans="1:17" ht="27" customHeight="1" thickBot="1">
      <c r="A12" s="95">
        <v>16</v>
      </c>
      <c r="B12" s="45" t="str">
        <f>'Parties Poules'!L87</f>
        <v>ROCH Gilbert (01)</v>
      </c>
      <c r="C12" s="16">
        <v>0</v>
      </c>
      <c r="D12" s="1"/>
      <c r="E12" s="95">
        <v>10</v>
      </c>
      <c r="F12" s="45" t="str">
        <f>'Parties Poules'!L104</f>
        <v>CHAMBARD ( 71 )</v>
      </c>
      <c r="G12" s="16">
        <v>13</v>
      </c>
      <c r="I12" s="65"/>
      <c r="J12" s="48" t="str">
        <f>IF((G13=""),"",IF((G12&gt;G13),F12,F13))</f>
        <v>CHAMBARD ( 71 )</v>
      </c>
      <c r="K12" s="17">
        <v>5</v>
      </c>
      <c r="Q12" s="44"/>
    </row>
    <row r="13" spans="1:10" ht="27" customHeight="1" thickBot="1">
      <c r="A13" s="96"/>
      <c r="B13" s="48" t="str">
        <f>'Parties Poules'!L44</f>
        <v>VARENNE Robert (42)</v>
      </c>
      <c r="C13" s="17">
        <v>13</v>
      </c>
      <c r="D13" s="1"/>
      <c r="E13" s="96"/>
      <c r="F13" s="48" t="str">
        <f>IF((C12=""),"",IF(C12&gt;C13,B12,B13))</f>
        <v>VARENNE Robert (42)</v>
      </c>
      <c r="G13" s="17">
        <v>11</v>
      </c>
      <c r="J13" s="18"/>
    </row>
    <row r="14" spans="1:15" ht="27" customHeight="1" thickBot="1">
      <c r="A14" s="95">
        <v>9</v>
      </c>
      <c r="B14" s="45" t="str">
        <f>'Parties Poules'!L27</f>
        <v>LACROIX Guy (01)</v>
      </c>
      <c r="C14" s="16">
        <v>13</v>
      </c>
      <c r="D14" s="1"/>
      <c r="E14" s="95">
        <v>11</v>
      </c>
      <c r="F14" s="45" t="str">
        <f>'Parties Poules'!L55</f>
        <v>CONTIGIANI Jules (40/64)</v>
      </c>
      <c r="G14" s="16">
        <v>0</v>
      </c>
      <c r="I14" s="6"/>
      <c r="J14" s="7"/>
      <c r="K14" s="15"/>
      <c r="M14" s="6"/>
      <c r="N14" s="7"/>
      <c r="O14" s="15"/>
    </row>
    <row r="15" spans="1:15" ht="27" customHeight="1" thickBot="1">
      <c r="A15" s="96"/>
      <c r="B15" s="48" t="str">
        <f>'Parties Poules'!L106</f>
        <v>GRELAUD Michel (85)</v>
      </c>
      <c r="C15" s="17">
        <v>6</v>
      </c>
      <c r="D15" s="1"/>
      <c r="E15" s="96"/>
      <c r="F15" s="48" t="str">
        <f>IF((C14=""),"",IF(C14&gt;C15,B14,B15))</f>
        <v>LACROIX Guy (01)</v>
      </c>
      <c r="G15" s="17">
        <v>13</v>
      </c>
      <c r="I15" s="64">
        <v>15</v>
      </c>
      <c r="J15" s="45" t="str">
        <f>IF((G15=""),"",IF((G14&gt;G15),F14,F15))</f>
        <v>LACROIX Guy (01)</v>
      </c>
      <c r="K15" s="16">
        <v>6</v>
      </c>
      <c r="M15" s="64">
        <v>8</v>
      </c>
      <c r="N15" s="45" t="str">
        <f>IF((K15=""),"",IF(K15&gt;K16,J15,J16))</f>
        <v>DE NEGRI Gérard (38)</v>
      </c>
      <c r="O15" s="16">
        <v>0</v>
      </c>
    </row>
    <row r="16" spans="1:15" ht="27" customHeight="1" thickBot="1">
      <c r="A16" s="95">
        <v>11</v>
      </c>
      <c r="B16" s="45" t="str">
        <f>'Parties Poules'!L118</f>
        <v>DE NEGRI Gérard (38)</v>
      </c>
      <c r="C16" s="16">
        <v>13</v>
      </c>
      <c r="D16" s="1"/>
      <c r="E16" s="95">
        <v>12</v>
      </c>
      <c r="F16" s="45" t="str">
        <f>'Parties Poules'!L86</f>
        <v>LAVIER Patrick (21)</v>
      </c>
      <c r="G16" s="16">
        <v>3</v>
      </c>
      <c r="I16" s="65"/>
      <c r="J16" s="48" t="str">
        <f>IF((G17=""),"",IF((G16&gt;G17),F16,F17))</f>
        <v>DE NEGRI Gérard (38)</v>
      </c>
      <c r="K16" s="17">
        <v>8</v>
      </c>
      <c r="M16" s="65"/>
      <c r="N16" s="48" t="str">
        <f>IF((K19=""),"",IF(K19&gt;K20,J19,J20))</f>
        <v>TREFOUEL Michel (27)</v>
      </c>
      <c r="O16" s="17">
        <v>13</v>
      </c>
    </row>
    <row r="17" spans="1:15" ht="27" customHeight="1" thickBot="1">
      <c r="A17" s="96"/>
      <c r="B17" s="48" t="str">
        <f>'Parties Poules'!L15</f>
        <v>BESACIER Henri (69)</v>
      </c>
      <c r="C17" s="17">
        <v>7</v>
      </c>
      <c r="D17" s="3"/>
      <c r="E17" s="96"/>
      <c r="F17" s="48" t="str">
        <f>IF((C16=""),"",IF(C16&gt;C17,B16,B17))</f>
        <v>DE NEGRI Gérard (38)</v>
      </c>
      <c r="G17" s="17">
        <v>13</v>
      </c>
      <c r="H17" s="3"/>
      <c r="J17" s="18"/>
      <c r="M17" s="97" t="s">
        <v>5</v>
      </c>
      <c r="N17" s="98"/>
      <c r="O17" s="99"/>
    </row>
    <row r="18" spans="1:15" ht="27" customHeight="1" thickBot="1">
      <c r="A18" s="95">
        <v>15</v>
      </c>
      <c r="B18" s="45" t="str">
        <f>'Parties Poules'!L43</f>
        <v>GALLET Jacques (37)</v>
      </c>
      <c r="C18" s="16">
        <v>5</v>
      </c>
      <c r="D18" s="3"/>
      <c r="E18" s="95">
        <v>13</v>
      </c>
      <c r="F18" s="45" t="str">
        <f>'Parties Poules'!L26</f>
        <v>GAMBARINI Pierre (91)</v>
      </c>
      <c r="G18" s="16">
        <v>6</v>
      </c>
      <c r="H18" s="3"/>
      <c r="I18" s="6"/>
      <c r="J18" s="7"/>
      <c r="K18" s="15"/>
      <c r="M18" s="6"/>
      <c r="N18" s="42" t="s">
        <v>29</v>
      </c>
      <c r="O18" s="15"/>
    </row>
    <row r="19" spans="1:15" ht="27" customHeight="1" thickBot="1">
      <c r="A19" s="96"/>
      <c r="B19" s="48" t="str">
        <f>'Parties Poules'!L88</f>
        <v>TREFOUEL Michel (27)</v>
      </c>
      <c r="C19" s="17">
        <v>13</v>
      </c>
      <c r="D19" s="1"/>
      <c r="E19" s="96"/>
      <c r="F19" s="48" t="str">
        <f>IF((C18=""),"",IF(C18&gt;C19,B18,B19))</f>
        <v>TREFOUEL Michel (27)</v>
      </c>
      <c r="G19" s="17">
        <v>13</v>
      </c>
      <c r="I19" s="64">
        <v>9</v>
      </c>
      <c r="J19" s="45" t="str">
        <f>IF((G19=""),"",IF((G18&gt;G19),F18,F19))</f>
        <v>TREFOUEL Michel (27)</v>
      </c>
      <c r="K19" s="16">
        <v>13</v>
      </c>
      <c r="M19" s="64">
        <v>3</v>
      </c>
      <c r="N19" s="45" t="str">
        <f>IF((O7=""),"",IF(O7&gt;O8,N7,N8))</f>
        <v>MAYER Didier (39)</v>
      </c>
      <c r="O19" s="16">
        <v>6</v>
      </c>
    </row>
    <row r="20" spans="1:15" ht="27" customHeight="1" thickBot="1">
      <c r="A20" s="95">
        <v>12</v>
      </c>
      <c r="B20" s="45" t="str">
        <f>'Parties Poules'!L74</f>
        <v>TREMOUILLE Jacques (63)</v>
      </c>
      <c r="C20" s="16">
        <v>13</v>
      </c>
      <c r="D20" s="1"/>
      <c r="E20" s="95">
        <v>14</v>
      </c>
      <c r="F20" s="45" t="str">
        <f>'Parties Poules'!L117</f>
        <v>THEVENET Jean (42)</v>
      </c>
      <c r="G20" s="16">
        <v>10</v>
      </c>
      <c r="I20" s="65"/>
      <c r="J20" s="48" t="str">
        <f>IF((G21=""),"",IF((G20&gt;G21),F20,F21))</f>
        <v>TREMOUILLE Jacques (63)</v>
      </c>
      <c r="K20" s="17">
        <v>5</v>
      </c>
      <c r="M20" s="65"/>
      <c r="N20" s="48" t="str">
        <f>IF((O15=""),"",IF(O15&gt;O16,N15,N16))</f>
        <v>TREFOUEL Michel (27)</v>
      </c>
      <c r="O20" s="17">
        <v>7</v>
      </c>
    </row>
    <row r="21" spans="1:10" ht="27" customHeight="1" thickBot="1">
      <c r="A21" s="96"/>
      <c r="B21" s="48" t="s">
        <v>31</v>
      </c>
      <c r="C21" s="17">
        <v>0</v>
      </c>
      <c r="E21" s="96"/>
      <c r="F21" s="48" t="str">
        <f>IF((C20=""),"",IF(C20&gt;C21,B20,B21))</f>
        <v>TREMOUILLE Jacques (63)</v>
      </c>
      <c r="G21" s="17">
        <v>13</v>
      </c>
      <c r="H21" s="2"/>
      <c r="J21" s="62"/>
    </row>
    <row r="22" ht="12.75">
      <c r="N22" s="19"/>
    </row>
    <row r="23" spans="1:14" ht="12.7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1:14" ht="12.7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</sheetData>
  <sheetProtection/>
  <mergeCells count="34">
    <mergeCell ref="B4:C4"/>
    <mergeCell ref="E4:G4"/>
    <mergeCell ref="I4:K4"/>
    <mergeCell ref="M4:O4"/>
    <mergeCell ref="B1:H1"/>
    <mergeCell ref="I1:K1"/>
    <mergeCell ref="M1:O1"/>
    <mergeCell ref="B2:H2"/>
    <mergeCell ref="I2:K2"/>
    <mergeCell ref="M2:O2"/>
    <mergeCell ref="M17:O17"/>
    <mergeCell ref="E14:E15"/>
    <mergeCell ref="E16:E17"/>
    <mergeCell ref="A6:A7"/>
    <mergeCell ref="A8:A9"/>
    <mergeCell ref="A10:A11"/>
    <mergeCell ref="A12:A13"/>
    <mergeCell ref="A14:A15"/>
    <mergeCell ref="A16:A17"/>
    <mergeCell ref="A18:A19"/>
    <mergeCell ref="A20:A21"/>
    <mergeCell ref="M19:M20"/>
    <mergeCell ref="E18:E19"/>
    <mergeCell ref="E20:E21"/>
    <mergeCell ref="M15:M16"/>
    <mergeCell ref="I15:I16"/>
    <mergeCell ref="I19:I20"/>
    <mergeCell ref="M7:M8"/>
    <mergeCell ref="I7:I8"/>
    <mergeCell ref="I11:I12"/>
    <mergeCell ref="E6:E7"/>
    <mergeCell ref="E8:E9"/>
    <mergeCell ref="E10:E11"/>
    <mergeCell ref="E12:E13"/>
  </mergeCells>
  <printOptions/>
  <pageMargins left="0.28" right="0.5" top="0.2" bottom="0.19" header="0.17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Fédération Française du sport Boules</dc:creator>
  <cp:keywords/>
  <dc:description/>
  <cp:lastModifiedBy>HILAIRE Gabriel</cp:lastModifiedBy>
  <cp:lastPrinted>2015-09-11T14:13:25Z</cp:lastPrinted>
  <dcterms:created xsi:type="dcterms:W3CDTF">2004-09-07T08:56:58Z</dcterms:created>
  <dcterms:modified xsi:type="dcterms:W3CDTF">2015-09-14T07:12:04Z</dcterms:modified>
  <cp:category/>
  <cp:version/>
  <cp:contentType/>
  <cp:contentStatus/>
</cp:coreProperties>
</file>